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pucheu\Desktop\2023\"/>
    </mc:Choice>
  </mc:AlternateContent>
  <xr:revisionPtr revIDLastSave="0" documentId="8_{49647F73-517E-4502-819C-3E8901D55C26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1 Presupuesto Aprobado" sheetId="5" r:id="rId1"/>
    <sheet name="P2 Presupuesto Aprobado-Ejec " sheetId="2" r:id="rId2"/>
    <sheet name="P3 Ejecución " sheetId="3" r:id="rId3"/>
  </sheets>
  <definedNames>
    <definedName name="_xlnm.Print_Titles" localSheetId="0">'P1 Presupuesto Aprobado'!$1:$9</definedName>
    <definedName name="_xlnm.Print_Titles" localSheetId="1">'P2 Presupuesto Aprobado-Ejec '!$1:$8</definedName>
    <definedName name="_xlnm.Print_Titles" localSheetId="2">'P3 Ejecución '!$1:$7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2" l="1"/>
  <c r="C21" i="5"/>
  <c r="O81" i="2"/>
  <c r="O78" i="2"/>
  <c r="O75" i="2"/>
  <c r="O70" i="2"/>
  <c r="O67" i="2"/>
  <c r="O62" i="2"/>
  <c r="O52" i="2"/>
  <c r="O36" i="2"/>
  <c r="O26" i="2"/>
  <c r="O16" i="2"/>
  <c r="O10" i="2"/>
  <c r="O83" i="2" l="1"/>
  <c r="C81" i="2"/>
  <c r="C78" i="2"/>
  <c r="C75" i="2"/>
  <c r="C70" i="2"/>
  <c r="C67" i="2"/>
  <c r="C62" i="2"/>
  <c r="C52" i="2"/>
  <c r="C45" i="2"/>
  <c r="C36" i="2"/>
  <c r="C26" i="2"/>
  <c r="C16" i="2"/>
  <c r="C10" i="2"/>
  <c r="C83" i="2" s="1"/>
  <c r="L80" i="3"/>
  <c r="L77" i="3"/>
  <c r="L74" i="3"/>
  <c r="L69" i="3"/>
  <c r="L66" i="3"/>
  <c r="L61" i="3"/>
  <c r="L51" i="3"/>
  <c r="L44" i="3"/>
  <c r="L35" i="3"/>
  <c r="L25" i="3"/>
  <c r="L15" i="3"/>
  <c r="L9" i="3"/>
  <c r="L82" i="3" l="1"/>
  <c r="M81" i="2"/>
  <c r="M78" i="2"/>
  <c r="M75" i="2"/>
  <c r="M70" i="2"/>
  <c r="M67" i="2"/>
  <c r="M62" i="2"/>
  <c r="M52" i="2"/>
  <c r="M36" i="2"/>
  <c r="M26" i="2"/>
  <c r="M16" i="2"/>
  <c r="M10" i="2"/>
  <c r="M83" i="2" l="1"/>
  <c r="L81" i="2"/>
  <c r="L78" i="2"/>
  <c r="L75" i="2"/>
  <c r="L70" i="2"/>
  <c r="L67" i="2"/>
  <c r="L62" i="2"/>
  <c r="L52" i="2"/>
  <c r="L36" i="2"/>
  <c r="L26" i="2"/>
  <c r="L16" i="2"/>
  <c r="L10" i="2"/>
  <c r="B81" i="2"/>
  <c r="B78" i="2"/>
  <c r="B75" i="2"/>
  <c r="B70" i="2"/>
  <c r="B67" i="2"/>
  <c r="B62" i="2"/>
  <c r="B52" i="2"/>
  <c r="B45" i="2"/>
  <c r="B36" i="2"/>
  <c r="B26" i="2"/>
  <c r="B21" i="2"/>
  <c r="B16" i="2" s="1"/>
  <c r="B10" i="2"/>
  <c r="L83" i="2" l="1"/>
  <c r="K81" i="2"/>
  <c r="K78" i="2"/>
  <c r="K75" i="2"/>
  <c r="K70" i="2"/>
  <c r="K67" i="2"/>
  <c r="K62" i="2"/>
  <c r="K52" i="2"/>
  <c r="K36" i="2"/>
  <c r="K26" i="2"/>
  <c r="K16" i="2"/>
  <c r="K10" i="2"/>
  <c r="K83" i="2" l="1"/>
  <c r="J81" i="2"/>
  <c r="J78" i="2"/>
  <c r="J75" i="2"/>
  <c r="J70" i="2"/>
  <c r="J67" i="2"/>
  <c r="J62" i="2"/>
  <c r="J52" i="2"/>
  <c r="J36" i="2"/>
  <c r="J26" i="2"/>
  <c r="J23" i="2"/>
  <c r="J16" i="2"/>
  <c r="J10" i="2"/>
  <c r="H22" i="3"/>
  <c r="J83" i="2" l="1"/>
  <c r="C81" i="5"/>
  <c r="B81" i="5"/>
  <c r="C78" i="5"/>
  <c r="B78" i="5"/>
  <c r="C75" i="5"/>
  <c r="B75" i="5"/>
  <c r="C70" i="5"/>
  <c r="B70" i="5"/>
  <c r="C67" i="5"/>
  <c r="B67" i="5"/>
  <c r="C62" i="5"/>
  <c r="B62" i="5"/>
  <c r="C52" i="5"/>
  <c r="B52" i="5"/>
  <c r="C45" i="5"/>
  <c r="B45" i="5"/>
  <c r="C36" i="5"/>
  <c r="B36" i="5"/>
  <c r="C26" i="5"/>
  <c r="B26" i="5"/>
  <c r="B21" i="5"/>
  <c r="C16" i="5"/>
  <c r="B16" i="5"/>
  <c r="C10" i="5"/>
  <c r="B10" i="5"/>
  <c r="B83" i="5" l="1"/>
  <c r="C83" i="5"/>
  <c r="G80" i="3"/>
  <c r="G77" i="3"/>
  <c r="G74" i="3"/>
  <c r="G69" i="3"/>
  <c r="G66" i="3"/>
  <c r="G61" i="3"/>
  <c r="G51" i="3"/>
  <c r="G44" i="3"/>
  <c r="G35" i="3"/>
  <c r="G25" i="3"/>
  <c r="G15" i="3"/>
  <c r="G9" i="3"/>
  <c r="H81" i="2"/>
  <c r="H78" i="2"/>
  <c r="H75" i="2"/>
  <c r="H70" i="2"/>
  <c r="H67" i="2"/>
  <c r="H62" i="2"/>
  <c r="H52" i="2"/>
  <c r="H36" i="2"/>
  <c r="H26" i="2"/>
  <c r="H16" i="2"/>
  <c r="H10" i="2"/>
  <c r="G82" i="3" l="1"/>
  <c r="H83" i="2"/>
  <c r="G81" i="2"/>
  <c r="G78" i="2"/>
  <c r="G75" i="2"/>
  <c r="G70" i="2"/>
  <c r="G67" i="2"/>
  <c r="G62" i="2"/>
  <c r="G52" i="2"/>
  <c r="G45" i="2"/>
  <c r="G36" i="2"/>
  <c r="G26" i="2"/>
  <c r="G16" i="2"/>
  <c r="G10" i="2"/>
  <c r="D80" i="3"/>
  <c r="D77" i="3"/>
  <c r="D74" i="3"/>
  <c r="D69" i="3"/>
  <c r="D66" i="3"/>
  <c r="D61" i="3"/>
  <c r="D51" i="3"/>
  <c r="D44" i="3"/>
  <c r="D35" i="3"/>
  <c r="D25" i="3"/>
  <c r="D15" i="3"/>
  <c r="D9" i="3"/>
  <c r="F81" i="2"/>
  <c r="F78" i="2"/>
  <c r="F75" i="2"/>
  <c r="F70" i="2"/>
  <c r="F67" i="2"/>
  <c r="F62" i="2"/>
  <c r="F52" i="2"/>
  <c r="F45" i="2"/>
  <c r="F36" i="2"/>
  <c r="F26" i="2"/>
  <c r="F16" i="2"/>
  <c r="F10" i="2"/>
  <c r="C9" i="3" l="1"/>
  <c r="C25" i="3"/>
  <c r="C15" i="3"/>
  <c r="D81" i="2" l="1"/>
  <c r="D78" i="2"/>
  <c r="D75" i="2"/>
  <c r="D70" i="2"/>
  <c r="D67" i="2"/>
  <c r="D62" i="2"/>
  <c r="D52" i="2"/>
  <c r="D45" i="2"/>
  <c r="D36" i="2"/>
  <c r="D26" i="2"/>
  <c r="D16" i="2"/>
  <c r="D10" i="2"/>
  <c r="P27" i="2" l="1"/>
  <c r="N81" i="2"/>
  <c r="N78" i="2"/>
  <c r="N75" i="2"/>
  <c r="N70" i="2"/>
  <c r="N67" i="2"/>
  <c r="N62" i="2"/>
  <c r="N52" i="2"/>
  <c r="N45" i="2"/>
  <c r="N36" i="2"/>
  <c r="N26" i="2"/>
  <c r="N16" i="2"/>
  <c r="N10" i="2"/>
  <c r="N83" i="2" s="1"/>
  <c r="I51" i="3" l="1"/>
  <c r="I35" i="3"/>
  <c r="I25" i="3"/>
  <c r="I15" i="3"/>
  <c r="I9" i="3"/>
  <c r="P12" i="2"/>
  <c r="P11" i="2"/>
  <c r="B83" i="2" l="1"/>
  <c r="P82" i="2" l="1"/>
  <c r="I81" i="2"/>
  <c r="E81" i="2"/>
  <c r="P80" i="2"/>
  <c r="P79" i="2"/>
  <c r="I78" i="2"/>
  <c r="E78" i="2"/>
  <c r="P77" i="2"/>
  <c r="P76" i="2"/>
  <c r="I75" i="2"/>
  <c r="E75" i="2"/>
  <c r="P73" i="2"/>
  <c r="P72" i="2"/>
  <c r="P71" i="2"/>
  <c r="I70" i="2"/>
  <c r="E70" i="2"/>
  <c r="P69" i="2"/>
  <c r="P68" i="2"/>
  <c r="I67" i="2"/>
  <c r="E67" i="2"/>
  <c r="P66" i="2"/>
  <c r="P65" i="2"/>
  <c r="P64" i="2"/>
  <c r="P63" i="2"/>
  <c r="I62" i="2"/>
  <c r="E62" i="2"/>
  <c r="P61" i="2"/>
  <c r="P60" i="2"/>
  <c r="P59" i="2"/>
  <c r="P58" i="2"/>
  <c r="P57" i="2"/>
  <c r="P56" i="2"/>
  <c r="P55" i="2"/>
  <c r="P54" i="2"/>
  <c r="P53" i="2"/>
  <c r="I52" i="2"/>
  <c r="E52" i="2"/>
  <c r="P51" i="2"/>
  <c r="P50" i="2"/>
  <c r="P49" i="2"/>
  <c r="P48" i="2"/>
  <c r="P47" i="2"/>
  <c r="P46" i="2"/>
  <c r="I45" i="2"/>
  <c r="E45" i="2"/>
  <c r="P44" i="2"/>
  <c r="P43" i="2"/>
  <c r="P42" i="2"/>
  <c r="P41" i="2"/>
  <c r="P40" i="2"/>
  <c r="P39" i="2"/>
  <c r="P38" i="2"/>
  <c r="P37" i="2"/>
  <c r="I36" i="2"/>
  <c r="E36" i="2"/>
  <c r="P35" i="2"/>
  <c r="P34" i="2"/>
  <c r="P33" i="2"/>
  <c r="P32" i="2"/>
  <c r="P31" i="2"/>
  <c r="P30" i="2"/>
  <c r="P29" i="2"/>
  <c r="P28" i="2"/>
  <c r="I26" i="2"/>
  <c r="E26" i="2"/>
  <c r="P25" i="2"/>
  <c r="P24" i="2"/>
  <c r="P23" i="2"/>
  <c r="P22" i="2"/>
  <c r="P21" i="2"/>
  <c r="P20" i="2"/>
  <c r="P19" i="2"/>
  <c r="P18" i="2"/>
  <c r="P17" i="2"/>
  <c r="I16" i="2"/>
  <c r="E16" i="2"/>
  <c r="P15" i="2"/>
  <c r="P14" i="2"/>
  <c r="P13" i="2"/>
  <c r="I10" i="2"/>
  <c r="E10" i="2"/>
  <c r="K80" i="3"/>
  <c r="M80" i="3"/>
  <c r="J80" i="3"/>
  <c r="I80" i="3"/>
  <c r="H80" i="3"/>
  <c r="F80" i="3"/>
  <c r="E80" i="3"/>
  <c r="C80" i="3"/>
  <c r="B80" i="3"/>
  <c r="M77" i="3"/>
  <c r="K77" i="3"/>
  <c r="J77" i="3"/>
  <c r="I77" i="3"/>
  <c r="H77" i="3"/>
  <c r="F77" i="3"/>
  <c r="E77" i="3"/>
  <c r="C77" i="3"/>
  <c r="B77" i="3"/>
  <c r="M74" i="3"/>
  <c r="K74" i="3"/>
  <c r="J74" i="3"/>
  <c r="I74" i="3"/>
  <c r="H74" i="3"/>
  <c r="F74" i="3"/>
  <c r="E74" i="3"/>
  <c r="C74" i="3"/>
  <c r="B74" i="3"/>
  <c r="C69" i="3"/>
  <c r="M69" i="3"/>
  <c r="K69" i="3"/>
  <c r="J69" i="3"/>
  <c r="I69" i="3"/>
  <c r="H69" i="3"/>
  <c r="F69" i="3"/>
  <c r="E69" i="3"/>
  <c r="B69" i="3"/>
  <c r="M66" i="3"/>
  <c r="K66" i="3"/>
  <c r="J66" i="3"/>
  <c r="I66" i="3"/>
  <c r="H66" i="3"/>
  <c r="F66" i="3"/>
  <c r="E66" i="3"/>
  <c r="C66" i="3"/>
  <c r="B66" i="3"/>
  <c r="M61" i="3"/>
  <c r="K61" i="3"/>
  <c r="J61" i="3"/>
  <c r="I61" i="3"/>
  <c r="H61" i="3"/>
  <c r="F61" i="3"/>
  <c r="E61" i="3"/>
  <c r="C61" i="3"/>
  <c r="B61" i="3"/>
  <c r="M51" i="3"/>
  <c r="K51" i="3"/>
  <c r="J51" i="3"/>
  <c r="H51" i="3"/>
  <c r="F51" i="3"/>
  <c r="E51" i="3"/>
  <c r="C51" i="3"/>
  <c r="B51" i="3"/>
  <c r="E44" i="3"/>
  <c r="C44" i="3"/>
  <c r="B44" i="3"/>
  <c r="M35" i="3"/>
  <c r="K35" i="3"/>
  <c r="J35" i="3"/>
  <c r="H35" i="3"/>
  <c r="F35" i="3"/>
  <c r="E35" i="3"/>
  <c r="C35" i="3"/>
  <c r="B35" i="3"/>
  <c r="M25" i="3"/>
  <c r="K25" i="3"/>
  <c r="J25" i="3"/>
  <c r="H25" i="3"/>
  <c r="F25" i="3"/>
  <c r="E25" i="3"/>
  <c r="B25" i="3"/>
  <c r="B15" i="3"/>
  <c r="M15" i="3"/>
  <c r="K15" i="3"/>
  <c r="J15" i="3"/>
  <c r="H15" i="3"/>
  <c r="F15" i="3"/>
  <c r="E15" i="3"/>
  <c r="M9" i="3"/>
  <c r="K9" i="3"/>
  <c r="J9" i="3"/>
  <c r="H9" i="3"/>
  <c r="F9" i="3"/>
  <c r="E9" i="3"/>
  <c r="B9" i="3"/>
  <c r="N81" i="3"/>
  <c r="N79" i="3"/>
  <c r="N78" i="3"/>
  <c r="N76" i="3"/>
  <c r="N75" i="3"/>
  <c r="N72" i="3"/>
  <c r="N71" i="3"/>
  <c r="N70" i="3"/>
  <c r="N68" i="3"/>
  <c r="N67" i="3"/>
  <c r="N65" i="3"/>
  <c r="N64" i="3"/>
  <c r="N63" i="3"/>
  <c r="N62" i="3"/>
  <c r="N60" i="3"/>
  <c r="N59" i="3"/>
  <c r="N58" i="3"/>
  <c r="N57" i="3"/>
  <c r="N56" i="3"/>
  <c r="N55" i="3"/>
  <c r="N54" i="3"/>
  <c r="N53" i="3"/>
  <c r="N52" i="3"/>
  <c r="N50" i="3"/>
  <c r="N49" i="3"/>
  <c r="N48" i="3"/>
  <c r="N47" i="3"/>
  <c r="N46" i="3"/>
  <c r="N45" i="3"/>
  <c r="N43" i="3"/>
  <c r="N42" i="3"/>
  <c r="N41" i="3"/>
  <c r="N40" i="3"/>
  <c r="N39" i="3"/>
  <c r="N38" i="3"/>
  <c r="N37" i="3"/>
  <c r="N36" i="3"/>
  <c r="N34" i="3"/>
  <c r="N33" i="3"/>
  <c r="N32" i="3"/>
  <c r="N31" i="3"/>
  <c r="N30" i="3"/>
  <c r="N29" i="3"/>
  <c r="N28" i="3"/>
  <c r="N27" i="3"/>
  <c r="N26" i="3"/>
  <c r="N24" i="3"/>
  <c r="N23" i="3"/>
  <c r="N22" i="3"/>
  <c r="N21" i="3"/>
  <c r="N20" i="3"/>
  <c r="N19" i="3"/>
  <c r="N18" i="3"/>
  <c r="N17" i="3"/>
  <c r="N16" i="3"/>
  <c r="N14" i="3"/>
  <c r="N13" i="3"/>
  <c r="N12" i="3"/>
  <c r="N11" i="3"/>
  <c r="N10" i="3"/>
  <c r="P26" i="2" l="1"/>
  <c r="P10" i="2"/>
  <c r="N80" i="3"/>
  <c r="N51" i="3"/>
  <c r="K82" i="3"/>
  <c r="N77" i="3"/>
  <c r="C82" i="3"/>
  <c r="N44" i="3"/>
  <c r="I82" i="3"/>
  <c r="M82" i="3"/>
  <c r="B82" i="3"/>
  <c r="N35" i="3"/>
  <c r="N61" i="3"/>
  <c r="N66" i="3"/>
  <c r="N74" i="3"/>
  <c r="J82" i="3"/>
  <c r="N9" i="3"/>
  <c r="H82" i="3"/>
  <c r="F82" i="3"/>
  <c r="N15" i="3"/>
  <c r="E82" i="3"/>
  <c r="D82" i="3"/>
  <c r="N25" i="3"/>
  <c r="N69" i="3"/>
  <c r="D83" i="2"/>
  <c r="P70" i="2"/>
  <c r="E83" i="2"/>
  <c r="P16" i="2"/>
  <c r="P52" i="2"/>
  <c r="F83" i="2"/>
  <c r="P62" i="2"/>
  <c r="P67" i="2"/>
  <c r="I83" i="2"/>
  <c r="P78" i="2"/>
  <c r="G83" i="2"/>
  <c r="P36" i="2"/>
  <c r="P45" i="2"/>
  <c r="P75" i="2"/>
  <c r="P81" i="2"/>
  <c r="P83" i="2" l="1"/>
  <c r="N82" i="3"/>
</calcChain>
</file>

<file path=xl/sharedStrings.xml><?xml version="1.0" encoding="utf-8"?>
<sst xmlns="http://schemas.openxmlformats.org/spreadsheetml/2006/main" count="283" uniqueCount="103">
  <si>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</si>
  <si>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</si>
  <si>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</si>
  <si>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</si>
  <si>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</si>
  <si>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</si>
  <si>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</si>
  <si>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</si>
  <si>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</si>
  <si>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</si>
  <si>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</si>
  <si>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</si>
  <si>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</si>
  <si>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</si>
  <si>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</si>
  <si>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</si>
  <si>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</si>
  <si>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</si>
  <si>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</si>
  <si>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</si>
  <si>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</si>
  <si>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</si>
  <si>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</si>
  <si>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</si>
  <si>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</si>
  <si>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</si>
  <si>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</si>
  <si>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</si>
  <si>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</si>
  <si>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</si>
  <si>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</si>
  <si>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</si>
  <si>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</si>
  <si>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</si>
  <si>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</si>
  <si>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</si>
  <si>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</si>
  <si>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</si>
  <si>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</si>
  <si>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</si>
  <si>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</si>
  <si>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</si>
  <si>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</si>
  <si>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</si>
  <si>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</si>
  <si>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</si>
  <si>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</si>
  <si>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</si>
  <si>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</si>
  <si>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</si>
  <si>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</si>
  <si>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</si>
  <si>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</si>
  <si>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</si>
  <si>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</si>
  <si>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</si>
  <si>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</si>
  <si>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</si>
  <si>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</si>
  <si>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</si>
  <si>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</si>
  <si>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</si>
  <si>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</si>
  <si>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</si>
  <si>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</si>
  <si>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</si>
  <si>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</si>
  <si>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</si>
  <si>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</si>
  <si>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</si>
  <si>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</si>
  <si>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</si>
  <si>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</si>
  <si>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</si>
  <si>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</si>
  <si>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</si>
  <si>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</si>
  <si>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</si>
  <si>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</si>
  <si>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</si>
  <si>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</si>
  <si>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</si>
  <si>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</si>
  <si>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</si>
  <si>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</si>
  <si>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</si>
  <si>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</si>
  <si>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</si>
  <si>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</si>
  <si>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</si>
  <si>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</si>
  <si>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</si>
  <si>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</si>
  <si>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</si>
  <si>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</si>
  <si>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</si>
  <si>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República</t>
  </si>
  <si>
    <t>Administradora de Subsidios Sociales</t>
  </si>
  <si>
    <t xml:space="preserve">Ejecución de Gasto y Aplicaciones Financieras </t>
  </si>
  <si>
    <t xml:space="preserve">Presupuesto de Gasto y Aplicaciones Financieras </t>
  </si>
  <si>
    <t>__________________________________</t>
  </si>
  <si>
    <t>Carlos Ricardo Taveras</t>
  </si>
  <si>
    <t>Director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</si>
</sst>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-* #,##0.00\ _€_-;\-* #,##0.00\ _€_-;_-* &quot;-&quot;??\ _€_-;_-@_-"/>
    <numFmt numFmtId="166" formatCode="#,##0.00\ _€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2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165" fontId="8" fillId="0" borderId="0" xfId="3" applyNumberFormat="1" applyFont="1" applyFill="1" applyBorder="1" applyAlignment="1"/>
    <xf numFmtId="165" fontId="2" fillId="0" borderId="0" xfId="0" applyNumberFormat="1" applyFont="1"/>
    <xf numFmtId="165" fontId="8" fillId="0" borderId="0" xfId="1" applyNumberFormat="1" applyFont="1" applyFill="1" applyBorder="1" applyAlignment="1"/>
    <xf numFmtId="165" fontId="0" fillId="0" borderId="0" xfId="0" applyNumberFormat="1"/>
    <xf numFmtId="165" fontId="8" fillId="0" borderId="0" xfId="2" applyNumberFormat="1" applyFont="1" applyFill="1" applyBorder="1" applyAlignment="1"/>
    <xf numFmtId="165" fontId="2" fillId="0" borderId="1" xfId="0" applyNumberFormat="1" applyFont="1" applyBorder="1"/>
    <xf numFmtId="165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/>
    </xf>
    <xf numFmtId="0" fontId="8" fillId="0" borderId="0" xfId="0" applyFont="1"/>
    <xf numFmtId="0" fontId="9" fillId="2" borderId="3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2" borderId="2" xfId="0" applyNumberFormat="1" applyFont="1" applyFill="1" applyBorder="1"/>
    <xf numFmtId="0" fontId="0" fillId="0" borderId="10" xfId="0" applyBorder="1" applyAlignment="1">
      <alignment vertical="center" wrapText="1"/>
    </xf>
    <xf numFmtId="0" fontId="0" fillId="0" borderId="0" xfId="0" applyAlignment="1">
      <alignment horizontal="left" wrapText="1" indent="2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165" fontId="8" fillId="0" borderId="0" xfId="0" applyNumberFormat="1" applyFont="1"/>
    <xf numFmtId="165" fontId="0" fillId="0" borderId="0" xfId="1" applyNumberFormat="1" applyFont="1" applyFill="1" applyAlignment="1"/>
    <xf numFmtId="165" fontId="2" fillId="0" borderId="0" xfId="0" applyNumberFormat="1" applyFont="1" applyAlignment="1">
      <alignment wrapText="1"/>
    </xf>
    <xf numFmtId="165" fontId="0" fillId="0" borderId="0" xfId="1" applyNumberFormat="1" applyFont="1" applyFill="1" applyBorder="1" applyAlignment="1"/>
    <xf numFmtId="165" fontId="2" fillId="0" borderId="0" xfId="0" applyNumberFormat="1" applyFont="1" applyAlignment="1">
      <alignment vertical="center" wrapText="1"/>
    </xf>
    <xf numFmtId="165" fontId="8" fillId="0" borderId="0" xfId="3" applyNumberFormat="1" applyFont="1" applyFill="1" applyBorder="1"/>
    <xf numFmtId="166" fontId="8" fillId="0" borderId="0" xfId="1" applyNumberFormat="1" applyFont="1" applyFill="1" applyBorder="1"/>
    <xf numFmtId="43" fontId="0" fillId="0" borderId="0" xfId="1" applyFont="1"/>
    <xf numFmtId="165" fontId="8" fillId="0" borderId="0" xfId="3" applyNumberFormat="1" applyFont="1" applyFill="1" applyBorder="1" applyAlignment="1">
      <alignment horizontal="center"/>
    </xf>
    <xf numFmtId="43" fontId="11" fillId="0" borderId="0" xfId="0" applyNumberFormat="1" applyFont="1"/>
    <xf numFmtId="43" fontId="11" fillId="0" borderId="0" xfId="3" applyFont="1" applyFill="1" applyBorder="1" applyAlignment="1"/>
    <xf numFmtId="165" fontId="11" fillId="0" borderId="0" xfId="3" applyNumberFormat="1" applyFont="1" applyFill="1" applyBorder="1" applyAlignment="1"/>
    <xf numFmtId="43" fontId="0" fillId="0" borderId="0" xfId="0" applyNumberFormat="1"/>
    <xf numFmtId="43" fontId="8" fillId="0" borderId="0" xfId="3" applyFont="1" applyFill="1" applyBorder="1"/>
    <xf numFmtId="43" fontId="8" fillId="0" borderId="0" xfId="3" applyFont="1" applyFill="1" applyBorder="1" applyAlignment="1"/>
    <xf numFmtId="43" fontId="2" fillId="0" borderId="0" xfId="0" applyNumberFormat="1" applyFont="1"/>
    <xf numFmtId="43" fontId="0" fillId="0" borderId="0" xfId="0" applyNumberFormat="1" applyAlignment="1">
      <alignment vertical="center" wrapText="1"/>
    </xf>
    <xf numFmtId="43" fontId="8" fillId="0" borderId="0" xfId="0" applyNumberFormat="1" applyFont="1"/>
    <xf numFmtId="43" fontId="0" fillId="0" borderId="0" xfId="1" applyFont="1" applyFill="1" applyAlignment="1"/>
    <xf numFmtId="43" fontId="0" fillId="0" borderId="0" xfId="1" applyFont="1" applyFill="1" applyBorder="1" applyAlignment="1"/>
    <xf numFmtId="43" fontId="8" fillId="0" borderId="0" xfId="1" applyFont="1" applyFill="1" applyBorder="1" applyAlignment="1"/>
    <xf numFmtId="43" fontId="8" fillId="0" borderId="0" xfId="1" applyFont="1" applyFill="1" applyBorder="1"/>
    <xf numFmtId="43" fontId="8" fillId="0" borderId="0" xfId="3" applyFont="1" applyFill="1" applyBorder="1" applyAlignment="1">
      <alignment horizontal="center"/>
    </xf>
    <xf numFmtId="43" fontId="8" fillId="0" borderId="0" xfId="2" applyFont="1" applyFill="1" applyBorder="1" applyAlignment="1"/>
    <xf numFmtId="43" fontId="2" fillId="0" borderId="0" xfId="0" applyNumberFormat="1" applyFont="1" applyAlignment="1">
      <alignment vertical="center" wrapText="1"/>
    </xf>
    <xf numFmtId="43" fontId="2" fillId="0" borderId="0" xfId="0" applyNumberFormat="1" applyFont="1" applyAlignment="1">
      <alignment wrapText="1"/>
    </xf>
    <xf numFmtId="43" fontId="2" fillId="0" borderId="1" xfId="0" applyNumberFormat="1" applyFont="1" applyBorder="1"/>
    <xf numFmtId="43" fontId="9" fillId="2" borderId="2" xfId="0" applyNumberFormat="1" applyFont="1" applyFill="1" applyBorder="1"/>
    <xf numFmtId="0" fontId="9" fillId="2" borderId="3" xfId="0" applyFont="1" applyFill="1" applyBorder="1" applyAlignment="1">
      <alignment horizontal="center" vertical="center"/>
    </xf>
    <xf numFmtId="43" fontId="9" fillId="2" borderId="3" xfId="1" applyFont="1" applyFill="1" applyBorder="1" applyAlignment="1">
      <alignment horizontal="center" vertical="center" wrapText="1"/>
    </xf>
    <xf numFmtId="43" fontId="9" fillId="2" borderId="4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9" fillId="3" borderId="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3" fontId="9" fillId="2" borderId="11" xfId="1" applyFont="1" applyFill="1" applyBorder="1" applyAlignment="1">
      <alignment horizontal="center" vertical="center" wrapText="1"/>
    </xf>
    <xf numFmtId="43" fontId="9" fillId="2" borderId="12" xfId="1" applyFont="1" applyFill="1" applyBorder="1" applyAlignment="1">
      <alignment horizontal="center" vertical="center" wrapText="1"/>
    </xf>
  </cellXfs>
  <cellStyles count="5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0</xdr:row>
      <xdr:rowOff>112643</xdr:rowOff>
    </xdr:from>
    <xdr:to>
      <xdr:col>0</xdr:col>
      <xdr:colOff>2173899</xdr:colOff>
      <xdr:row>4</xdr:row>
      <xdr:rowOff>13922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399AF01-2690-40A0-B14C-8DBB7013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1" y="112643"/>
          <a:ext cx="1640498" cy="929979"/>
        </a:xfrm>
        <a:prstGeom prst="rect">
          <a:avLst/>
        </a:prstGeom>
      </xdr:spPr>
    </xdr:pic>
    <xdr:clientData/>
  </xdr:twoCellAnchor>
  <xdr:twoCellAnchor editAs="oneCell">
    <xdr:from>
      <xdr:col>1</xdr:col>
      <xdr:colOff>790575</xdr:colOff>
      <xdr:row>0</xdr:row>
      <xdr:rowOff>123825</xdr:rowOff>
    </xdr:from>
    <xdr:to>
      <xdr:col>2</xdr:col>
      <xdr:colOff>964223</xdr:colOff>
      <xdr:row>4</xdr:row>
      <xdr:rowOff>25104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D827C18-D45F-4E35-93E5-085DBF34E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123825"/>
          <a:ext cx="1640498" cy="929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628652</xdr:colOff>
      <xdr:row>0</xdr:row>
      <xdr:rowOff>152400</xdr:rowOff>
    </xdr:from>
    <xdr:to>
      <xdr:col>15</xdr:col>
      <xdr:colOff>66676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20288252" y="152400"/>
          <a:ext cx="15144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9525</xdr:colOff>
      <xdr:row>0</xdr:row>
      <xdr:rowOff>152400</xdr:rowOff>
    </xdr:from>
    <xdr:to>
      <xdr:col>0</xdr:col>
      <xdr:colOff>1647825</xdr:colOff>
      <xdr:row>3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DBFBA9-B9D8-4D9E-869D-1EFE7AC0C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" y="533400"/>
          <a:ext cx="1638300" cy="695325"/>
        </a:xfrm>
        <a:prstGeom prst="rect">
          <a:avLst/>
        </a:prstGeom>
      </xdr:spPr>
    </xdr:pic>
    <xdr:clientData/>
  </xdr:twoCellAnchor>
  <xdr:twoCellAnchor editAs="oneCell">
    <xdr:from>
      <xdr:col>13</xdr:col>
      <xdr:colOff>628651</xdr:colOff>
      <xdr:row>0</xdr:row>
      <xdr:rowOff>152400</xdr:rowOff>
    </xdr:from>
    <xdr:to>
      <xdr:col>14</xdr:col>
      <xdr:colOff>1085848</xdr:colOff>
      <xdr:row>3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575F34-569A-4CE8-BF68-79D64249D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51" y="533400"/>
          <a:ext cx="1495424" cy="6762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219075</xdr:rowOff>
    </xdr:from>
    <xdr:to>
      <xdr:col>0</xdr:col>
      <xdr:colOff>1779815</xdr:colOff>
      <xdr:row>4</xdr:row>
      <xdr:rowOff>67235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4E4C57A-4022-4CA2-AB86-810C75E7E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15" y="219075"/>
          <a:ext cx="1638300" cy="879101"/>
        </a:xfrm>
        <a:prstGeom prst="rect">
          <a:avLst/>
        </a:prstGeom>
      </xdr:spPr>
    </xdr:pic>
    <xdr:clientData/>
  </xdr:twoCellAnchor>
  <xdr:twoCellAnchor editAs="oneCell">
    <xdr:from>
      <xdr:col>11</xdr:col>
      <xdr:colOff>771524</xdr:colOff>
      <xdr:row>0</xdr:row>
      <xdr:rowOff>171450</xdr:rowOff>
    </xdr:from>
    <xdr:to>
      <xdr:col>13</xdr:col>
      <xdr:colOff>260296</xdr:colOff>
      <xdr:row>3</xdr:row>
      <xdr:rowOff>179294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CD15B1B-36B6-4148-9D78-3041CDDF8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0818" y="171450"/>
          <a:ext cx="1640861" cy="837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5"/>
  <sheetViews>
    <sheetView showGridLines="0" topLeftCell="A63" zoomScale="145" zoomScaleNormal="145" workbookViewId="0">
      <selection activeCell="C63" sqref="C63"/>
    </sheetView>
  </sheetViews>
  <sheetFormatPr baseColWidth="10" defaultColWidth="11.42578125" defaultRowHeight="15" x14ac:dyDescent="0.25"/>
  <cols>
    <col min="1" max="1" width="79.42578125" customWidth="1"/>
    <col min="2" max="2" width="22" bestFit="1" customWidth="1"/>
    <col min="3" max="3" width="23.42578125" bestFit="1" customWidth="1"/>
  </cols>
  <sheetData>
    <row r="1" spans="1:13" ht="28.5" customHeight="1" x14ac:dyDescent="0.25">
      <c r="A1" s="60" t="s">
        <v>96</v>
      </c>
      <c r="B1" s="61"/>
      <c r="C1" s="61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21" customHeight="1" x14ac:dyDescent="0.25">
      <c r="A2" s="62" t="s">
        <v>97</v>
      </c>
      <c r="B2" s="63"/>
      <c r="C2" s="6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5.75" x14ac:dyDescent="0.25">
      <c r="A3" s="64">
        <v>2022</v>
      </c>
      <c r="B3" s="65"/>
      <c r="C3" s="65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5.75" customHeight="1" x14ac:dyDescent="0.25">
      <c r="A4" s="66" t="s">
        <v>99</v>
      </c>
      <c r="B4" s="67"/>
      <c r="C4" s="67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 ht="15.75" customHeight="1" x14ac:dyDescent="0.25">
      <c r="A5" s="66" t="s">
        <v>76</v>
      </c>
      <c r="B5" s="67"/>
      <c r="C5" s="67"/>
      <c r="D5" s="8"/>
      <c r="E5" s="8"/>
      <c r="F5" s="8"/>
      <c r="G5" s="8"/>
      <c r="H5" s="8"/>
      <c r="I5" s="8"/>
      <c r="J5" s="8"/>
      <c r="K5" s="8"/>
      <c r="L5" s="8"/>
      <c r="M5" s="8"/>
    </row>
    <row r="7" spans="1:13" x14ac:dyDescent="0.25">
      <c r="A7" s="57" t="s">
        <v>66</v>
      </c>
      <c r="B7" s="58" t="s">
        <v>92</v>
      </c>
      <c r="C7" s="58" t="s">
        <v>91</v>
      </c>
    </row>
    <row r="8" spans="1:13" x14ac:dyDescent="0.25">
      <c r="A8" s="57"/>
      <c r="B8" s="59"/>
      <c r="C8" s="59"/>
    </row>
    <row r="9" spans="1:13" x14ac:dyDescent="0.25">
      <c r="A9" s="1" t="s">
        <v>0</v>
      </c>
      <c r="B9" s="16"/>
      <c r="C9" s="16"/>
    </row>
    <row r="10" spans="1:13" x14ac:dyDescent="0.25">
      <c r="A10" s="3" t="s">
        <v>1</v>
      </c>
      <c r="B10" s="12">
        <f>SUM(B11:B15)</f>
        <v>246000000</v>
      </c>
      <c r="C10" s="12">
        <f>SUM(C11:C15)</f>
        <v>290331002</v>
      </c>
    </row>
    <row r="11" spans="1:13" x14ac:dyDescent="0.25">
      <c r="A11" s="4" t="s">
        <v>2</v>
      </c>
      <c r="B11" s="17">
        <v>173000000</v>
      </c>
      <c r="C11" s="17">
        <v>212425898.69</v>
      </c>
    </row>
    <row r="12" spans="1:13" x14ac:dyDescent="0.25">
      <c r="A12" s="4" t="s">
        <v>3</v>
      </c>
      <c r="B12" s="17">
        <v>42000000</v>
      </c>
      <c r="C12" s="17">
        <v>48964645.189999998</v>
      </c>
    </row>
    <row r="13" spans="1:13" x14ac:dyDescent="0.25">
      <c r="A13" s="4" t="s">
        <v>4</v>
      </c>
      <c r="B13" s="17">
        <v>0</v>
      </c>
      <c r="C13" s="17">
        <v>0</v>
      </c>
    </row>
    <row r="14" spans="1:13" x14ac:dyDescent="0.25">
      <c r="A14" s="4" t="s">
        <v>5</v>
      </c>
      <c r="B14" s="17">
        <v>0</v>
      </c>
      <c r="C14" s="17">
        <v>0</v>
      </c>
    </row>
    <row r="15" spans="1:13" x14ac:dyDescent="0.25">
      <c r="A15" s="4" t="s">
        <v>6</v>
      </c>
      <c r="B15" s="17">
        <v>31000000</v>
      </c>
      <c r="C15" s="17">
        <v>28940458.120000001</v>
      </c>
    </row>
    <row r="16" spans="1:13" x14ac:dyDescent="0.25">
      <c r="A16" s="3" t="s">
        <v>7</v>
      </c>
      <c r="B16" s="12">
        <f>SUM(B17:B25)</f>
        <v>161046126</v>
      </c>
      <c r="C16" s="12">
        <f>SUM(C17:C25)</f>
        <v>192682805.41000003</v>
      </c>
    </row>
    <row r="17" spans="1:3" x14ac:dyDescent="0.25">
      <c r="A17" s="4" t="s">
        <v>8</v>
      </c>
      <c r="B17" s="17">
        <v>33500000</v>
      </c>
      <c r="C17" s="17">
        <v>36670000</v>
      </c>
    </row>
    <row r="18" spans="1:3" x14ac:dyDescent="0.25">
      <c r="A18" s="4" t="s">
        <v>9</v>
      </c>
      <c r="B18" s="17">
        <v>6500000</v>
      </c>
      <c r="C18" s="17">
        <v>11900000</v>
      </c>
    </row>
    <row r="19" spans="1:3" x14ac:dyDescent="0.25">
      <c r="A19" s="4" t="s">
        <v>10</v>
      </c>
      <c r="B19" s="17">
        <v>8500000</v>
      </c>
      <c r="C19" s="17">
        <v>34367000</v>
      </c>
    </row>
    <row r="20" spans="1:3" x14ac:dyDescent="0.25">
      <c r="A20" s="4" t="s">
        <v>11</v>
      </c>
      <c r="B20" s="17">
        <v>0</v>
      </c>
      <c r="C20" s="17">
        <v>586946</v>
      </c>
    </row>
    <row r="21" spans="1:3" x14ac:dyDescent="0.25">
      <c r="A21" s="4" t="s">
        <v>12</v>
      </c>
      <c r="B21" s="17">
        <f>11000000+24000000</f>
        <v>35000000</v>
      </c>
      <c r="C21" s="17">
        <f>11524448.15+51065745.52</f>
        <v>62590193.670000002</v>
      </c>
    </row>
    <row r="22" spans="1:3" x14ac:dyDescent="0.25">
      <c r="A22" s="4" t="s">
        <v>13</v>
      </c>
      <c r="B22" s="17">
        <v>4000000</v>
      </c>
      <c r="C22" s="17">
        <v>8356615</v>
      </c>
    </row>
    <row r="23" spans="1:3" ht="30" x14ac:dyDescent="0.25">
      <c r="A23" s="26" t="s">
        <v>14</v>
      </c>
      <c r="B23" s="17">
        <v>29000000</v>
      </c>
      <c r="C23" s="17">
        <v>14548525.050000001</v>
      </c>
    </row>
    <row r="24" spans="1:3" x14ac:dyDescent="0.25">
      <c r="A24" s="4" t="s">
        <v>15</v>
      </c>
      <c r="B24" s="17">
        <v>39546126</v>
      </c>
      <c r="C24" s="17">
        <v>21452927.620000001</v>
      </c>
    </row>
    <row r="25" spans="1:3" x14ac:dyDescent="0.25">
      <c r="A25" s="4" t="s">
        <v>16</v>
      </c>
      <c r="B25" s="17">
        <v>5000000</v>
      </c>
      <c r="C25" s="17">
        <v>2210598.0699999998</v>
      </c>
    </row>
    <row r="26" spans="1:3" x14ac:dyDescent="0.25">
      <c r="A26" s="3" t="s">
        <v>17</v>
      </c>
      <c r="B26" s="12">
        <f>SUM(B27:B35)</f>
        <v>17500000</v>
      </c>
      <c r="C26" s="12">
        <f>SUM(C27:C35)</f>
        <v>21212777.469999999</v>
      </c>
    </row>
    <row r="27" spans="1:3" x14ac:dyDescent="0.25">
      <c r="A27" s="4" t="s">
        <v>18</v>
      </c>
      <c r="B27" s="17">
        <v>5500000</v>
      </c>
      <c r="C27" s="17">
        <v>3805928.46</v>
      </c>
    </row>
    <row r="28" spans="1:3" x14ac:dyDescent="0.25">
      <c r="A28" s="4" t="s">
        <v>19</v>
      </c>
      <c r="B28" s="17">
        <v>150000</v>
      </c>
      <c r="C28" s="17">
        <v>310000</v>
      </c>
    </row>
    <row r="29" spans="1:3" x14ac:dyDescent="0.25">
      <c r="A29" s="4" t="s">
        <v>20</v>
      </c>
      <c r="B29" s="17">
        <v>400000</v>
      </c>
      <c r="C29" s="17">
        <v>2325053</v>
      </c>
    </row>
    <row r="30" spans="1:3" x14ac:dyDescent="0.25">
      <c r="A30" s="4" t="s">
        <v>21</v>
      </c>
      <c r="B30" s="17">
        <v>0</v>
      </c>
      <c r="C30" s="17">
        <v>0</v>
      </c>
    </row>
    <row r="31" spans="1:3" x14ac:dyDescent="0.25">
      <c r="A31" s="4" t="s">
        <v>22</v>
      </c>
      <c r="B31" s="17">
        <v>0</v>
      </c>
      <c r="C31" s="17">
        <v>303000</v>
      </c>
    </row>
    <row r="32" spans="1:3" x14ac:dyDescent="0.25">
      <c r="A32" s="4" t="s">
        <v>23</v>
      </c>
      <c r="B32" s="17">
        <v>0</v>
      </c>
      <c r="C32" s="17">
        <v>96000</v>
      </c>
    </row>
    <row r="33" spans="1:3" x14ac:dyDescent="0.25">
      <c r="A33" s="4" t="s">
        <v>24</v>
      </c>
      <c r="B33" s="17">
        <v>10000000</v>
      </c>
      <c r="C33" s="17">
        <v>8357540.3300000001</v>
      </c>
    </row>
    <row r="34" spans="1:3" x14ac:dyDescent="0.25">
      <c r="A34" s="26" t="s">
        <v>25</v>
      </c>
      <c r="B34" s="17">
        <v>0</v>
      </c>
      <c r="C34" s="17">
        <v>0</v>
      </c>
    </row>
    <row r="35" spans="1:3" x14ac:dyDescent="0.25">
      <c r="A35" s="4" t="s">
        <v>26</v>
      </c>
      <c r="B35" s="17">
        <v>1450000</v>
      </c>
      <c r="C35" s="17">
        <v>6015255.6799999997</v>
      </c>
    </row>
    <row r="36" spans="1:3" x14ac:dyDescent="0.25">
      <c r="A36" s="3" t="s">
        <v>27</v>
      </c>
      <c r="B36" s="12">
        <f>SUM(B37:B44)</f>
        <v>6000000</v>
      </c>
      <c r="C36" s="12">
        <f>SUM(C37:C44)</f>
        <v>4064020.46</v>
      </c>
    </row>
    <row r="37" spans="1:3" x14ac:dyDescent="0.25">
      <c r="A37" s="4" t="s">
        <v>28</v>
      </c>
      <c r="B37" s="17">
        <v>6000000</v>
      </c>
      <c r="C37" s="17">
        <v>4064020.46</v>
      </c>
    </row>
    <row r="38" spans="1:3" x14ac:dyDescent="0.25">
      <c r="A38" s="4" t="s">
        <v>29</v>
      </c>
      <c r="B38" s="17">
        <v>0</v>
      </c>
      <c r="C38" s="17">
        <v>0</v>
      </c>
    </row>
    <row r="39" spans="1:3" x14ac:dyDescent="0.25">
      <c r="A39" s="4" t="s">
        <v>30</v>
      </c>
      <c r="B39" s="17">
        <v>0</v>
      </c>
      <c r="C39" s="17">
        <v>0</v>
      </c>
    </row>
    <row r="40" spans="1:3" x14ac:dyDescent="0.25">
      <c r="A40" s="26" t="s">
        <v>31</v>
      </c>
      <c r="B40" s="17">
        <v>0</v>
      </c>
      <c r="C40" s="17">
        <v>0</v>
      </c>
    </row>
    <row r="41" spans="1:3" x14ac:dyDescent="0.25">
      <c r="A41" s="26" t="s">
        <v>32</v>
      </c>
      <c r="B41" s="17">
        <v>0</v>
      </c>
      <c r="C41" s="17">
        <v>0</v>
      </c>
    </row>
    <row r="42" spans="1:3" x14ac:dyDescent="0.25">
      <c r="A42" s="4" t="s">
        <v>33</v>
      </c>
      <c r="B42" s="17">
        <v>0</v>
      </c>
      <c r="C42" s="17">
        <v>0</v>
      </c>
    </row>
    <row r="43" spans="1:3" x14ac:dyDescent="0.25">
      <c r="A43" s="4" t="s">
        <v>34</v>
      </c>
      <c r="B43" s="17">
        <v>0</v>
      </c>
      <c r="C43" s="17">
        <v>0</v>
      </c>
    </row>
    <row r="44" spans="1:3" x14ac:dyDescent="0.25">
      <c r="A44" s="4" t="s">
        <v>35</v>
      </c>
      <c r="B44" s="17">
        <v>0</v>
      </c>
      <c r="C44" s="17">
        <v>0</v>
      </c>
    </row>
    <row r="45" spans="1:3" x14ac:dyDescent="0.25">
      <c r="A45" s="3" t="s">
        <v>36</v>
      </c>
      <c r="B45" s="33">
        <f>SUM(B46:B51)</f>
        <v>0</v>
      </c>
      <c r="C45" s="31">
        <f>SUM(C46:C51)</f>
        <v>0</v>
      </c>
    </row>
    <row r="46" spans="1:3" x14ac:dyDescent="0.25">
      <c r="A46" s="4" t="s">
        <v>37</v>
      </c>
      <c r="B46" s="17">
        <v>0</v>
      </c>
      <c r="C46" s="17">
        <v>0</v>
      </c>
    </row>
    <row r="47" spans="1:3" x14ac:dyDescent="0.25">
      <c r="A47" s="4" t="s">
        <v>38</v>
      </c>
      <c r="B47" s="17">
        <v>0</v>
      </c>
      <c r="C47" s="17">
        <v>0</v>
      </c>
    </row>
    <row r="48" spans="1:3" x14ac:dyDescent="0.25">
      <c r="A48" s="4" t="s">
        <v>39</v>
      </c>
      <c r="B48" s="17">
        <v>0</v>
      </c>
      <c r="C48" s="17">
        <v>0</v>
      </c>
    </row>
    <row r="49" spans="1:3" x14ac:dyDescent="0.25">
      <c r="A49" s="26" t="s">
        <v>40</v>
      </c>
      <c r="B49" s="17">
        <v>0</v>
      </c>
      <c r="C49" s="17">
        <v>0</v>
      </c>
    </row>
    <row r="50" spans="1:3" x14ac:dyDescent="0.25">
      <c r="A50" s="4" t="s">
        <v>41</v>
      </c>
      <c r="B50" s="17">
        <v>0</v>
      </c>
      <c r="C50" s="17">
        <v>0</v>
      </c>
    </row>
    <row r="51" spans="1:3" x14ac:dyDescent="0.25">
      <c r="A51" s="4" t="s">
        <v>42</v>
      </c>
      <c r="B51" s="17">
        <v>0</v>
      </c>
      <c r="C51" s="17">
        <v>0</v>
      </c>
    </row>
    <row r="52" spans="1:3" x14ac:dyDescent="0.25">
      <c r="A52" s="3" t="s">
        <v>43</v>
      </c>
      <c r="B52" s="12">
        <f>SUM(B53:B61)</f>
        <v>20500000</v>
      </c>
      <c r="C52" s="12">
        <f>SUM(C53:C61)</f>
        <v>23150527.66</v>
      </c>
    </row>
    <row r="53" spans="1:3" x14ac:dyDescent="0.25">
      <c r="A53" s="4" t="s">
        <v>44</v>
      </c>
      <c r="B53" s="17">
        <v>15500000</v>
      </c>
      <c r="C53" s="17">
        <v>18396527.66</v>
      </c>
    </row>
    <row r="54" spans="1:3" x14ac:dyDescent="0.25">
      <c r="A54" s="4" t="s">
        <v>45</v>
      </c>
      <c r="B54" s="17">
        <v>2000000</v>
      </c>
      <c r="C54" s="17">
        <v>3469000</v>
      </c>
    </row>
    <row r="55" spans="1:3" x14ac:dyDescent="0.25">
      <c r="A55" s="4" t="s">
        <v>46</v>
      </c>
      <c r="B55" s="17">
        <v>0</v>
      </c>
      <c r="C55" s="17">
        <v>120000</v>
      </c>
    </row>
    <row r="56" spans="1:3" x14ac:dyDescent="0.25">
      <c r="A56" s="4" t="s">
        <v>47</v>
      </c>
      <c r="B56" s="17">
        <v>3000000</v>
      </c>
      <c r="C56" s="17">
        <v>0</v>
      </c>
    </row>
    <row r="57" spans="1:3" x14ac:dyDescent="0.25">
      <c r="A57" s="4" t="s">
        <v>48</v>
      </c>
      <c r="B57" s="17">
        <v>0</v>
      </c>
      <c r="C57" s="17">
        <v>1165000</v>
      </c>
    </row>
    <row r="58" spans="1:3" x14ac:dyDescent="0.25">
      <c r="A58" s="4" t="s">
        <v>49</v>
      </c>
      <c r="B58" s="17">
        <v>0</v>
      </c>
      <c r="C58" s="17">
        <v>0</v>
      </c>
    </row>
    <row r="59" spans="1:3" x14ac:dyDescent="0.25">
      <c r="A59" s="4" t="s">
        <v>50</v>
      </c>
      <c r="B59" s="17">
        <v>0</v>
      </c>
      <c r="C59" s="17">
        <v>0</v>
      </c>
    </row>
    <row r="60" spans="1:3" x14ac:dyDescent="0.25">
      <c r="A60" s="4" t="s">
        <v>51</v>
      </c>
      <c r="B60" s="17">
        <v>0</v>
      </c>
      <c r="C60" s="17">
        <v>0</v>
      </c>
    </row>
    <row r="61" spans="1:3" x14ac:dyDescent="0.25">
      <c r="A61" s="4" t="s">
        <v>52</v>
      </c>
      <c r="B61" s="17">
        <v>0</v>
      </c>
      <c r="C61" s="17">
        <v>0</v>
      </c>
    </row>
    <row r="62" spans="1:3" x14ac:dyDescent="0.25">
      <c r="A62" s="3" t="s">
        <v>53</v>
      </c>
      <c r="B62" s="17">
        <f>SUM(B63:B66)</f>
        <v>0</v>
      </c>
      <c r="C62" s="31">
        <f>SUM(C63:C66)</f>
        <v>23960000</v>
      </c>
    </row>
    <row r="63" spans="1:3" x14ac:dyDescent="0.25">
      <c r="A63" s="4" t="s">
        <v>54</v>
      </c>
      <c r="B63" s="17">
        <v>0</v>
      </c>
      <c r="C63" s="17">
        <v>23960000</v>
      </c>
    </row>
    <row r="64" spans="1:3" x14ac:dyDescent="0.25">
      <c r="A64" s="4" t="s">
        <v>55</v>
      </c>
      <c r="B64" s="17">
        <v>0</v>
      </c>
      <c r="C64" s="17">
        <v>0</v>
      </c>
    </row>
    <row r="65" spans="1:3" x14ac:dyDescent="0.25">
      <c r="A65" s="4" t="s">
        <v>56</v>
      </c>
      <c r="B65" s="17">
        <v>0</v>
      </c>
      <c r="C65" s="17">
        <v>0</v>
      </c>
    </row>
    <row r="66" spans="1:3" ht="27" customHeight="1" x14ac:dyDescent="0.25">
      <c r="A66" s="26" t="s">
        <v>57</v>
      </c>
      <c r="B66" s="17">
        <v>0</v>
      </c>
      <c r="C66" s="17">
        <v>0</v>
      </c>
    </row>
    <row r="67" spans="1:3" x14ac:dyDescent="0.25">
      <c r="A67" s="3" t="s">
        <v>58</v>
      </c>
      <c r="B67" s="33">
        <f>SUM(B68:B69)</f>
        <v>0</v>
      </c>
      <c r="C67" s="31">
        <f>SUM(C68:C69)</f>
        <v>0</v>
      </c>
    </row>
    <row r="68" spans="1:3" x14ac:dyDescent="0.25">
      <c r="A68" s="4" t="s">
        <v>59</v>
      </c>
      <c r="B68" s="17">
        <v>0</v>
      </c>
      <c r="C68" s="17">
        <v>0</v>
      </c>
    </row>
    <row r="69" spans="1:3" x14ac:dyDescent="0.25">
      <c r="A69" s="4" t="s">
        <v>60</v>
      </c>
      <c r="B69" s="17">
        <v>0</v>
      </c>
      <c r="C69" s="17">
        <v>0</v>
      </c>
    </row>
    <row r="70" spans="1:3" x14ac:dyDescent="0.25">
      <c r="A70" s="3" t="s">
        <v>61</v>
      </c>
      <c r="B70" s="31">
        <f>SUM(B71:B73)</f>
        <v>0</v>
      </c>
      <c r="C70" s="31">
        <f>SUM(C71:C73)</f>
        <v>0</v>
      </c>
    </row>
    <row r="71" spans="1:3" x14ac:dyDescent="0.25">
      <c r="A71" s="4" t="s">
        <v>62</v>
      </c>
      <c r="B71" s="17">
        <v>0</v>
      </c>
      <c r="C71" s="17">
        <v>0</v>
      </c>
    </row>
    <row r="72" spans="1:3" x14ac:dyDescent="0.25">
      <c r="A72" s="4" t="s">
        <v>63</v>
      </c>
      <c r="B72" s="17">
        <v>0</v>
      </c>
      <c r="C72" s="17">
        <v>0</v>
      </c>
    </row>
    <row r="73" spans="1:3" x14ac:dyDescent="0.25">
      <c r="A73" s="4" t="s">
        <v>64</v>
      </c>
      <c r="B73" s="17">
        <v>0</v>
      </c>
      <c r="C73" s="17">
        <v>0</v>
      </c>
    </row>
    <row r="74" spans="1:3" x14ac:dyDescent="0.25">
      <c r="A74" s="1" t="s">
        <v>67</v>
      </c>
      <c r="B74" s="16"/>
      <c r="C74" s="16"/>
    </row>
    <row r="75" spans="1:3" x14ac:dyDescent="0.25">
      <c r="A75" s="3" t="s">
        <v>68</v>
      </c>
      <c r="B75" s="17">
        <f>SUM(B76:B77)</f>
        <v>0</v>
      </c>
      <c r="C75" s="31">
        <f>SUM(C76:C77)</f>
        <v>0</v>
      </c>
    </row>
    <row r="76" spans="1:3" x14ac:dyDescent="0.25">
      <c r="A76" s="4" t="s">
        <v>69</v>
      </c>
      <c r="B76" s="17">
        <v>0</v>
      </c>
      <c r="C76" s="17">
        <v>0</v>
      </c>
    </row>
    <row r="77" spans="1:3" x14ac:dyDescent="0.25">
      <c r="A77" s="4" t="s">
        <v>70</v>
      </c>
      <c r="B77" s="17">
        <v>0</v>
      </c>
      <c r="C77" s="17">
        <v>0</v>
      </c>
    </row>
    <row r="78" spans="1:3" x14ac:dyDescent="0.25">
      <c r="A78" s="3" t="s">
        <v>71</v>
      </c>
      <c r="B78" s="31">
        <f>SUM(B79:B80)</f>
        <v>0</v>
      </c>
      <c r="C78" s="31">
        <f>SUM(C79:C80)</f>
        <v>0</v>
      </c>
    </row>
    <row r="79" spans="1:3" x14ac:dyDescent="0.25">
      <c r="A79" s="4" t="s">
        <v>72</v>
      </c>
      <c r="B79" s="17">
        <v>0</v>
      </c>
      <c r="C79" s="17">
        <v>0</v>
      </c>
    </row>
    <row r="80" spans="1:3" x14ac:dyDescent="0.25">
      <c r="A80" s="4" t="s">
        <v>73</v>
      </c>
      <c r="B80" s="17">
        <v>0</v>
      </c>
      <c r="C80" s="17">
        <v>0</v>
      </c>
    </row>
    <row r="81" spans="1:3" x14ac:dyDescent="0.25">
      <c r="A81" s="3" t="s">
        <v>74</v>
      </c>
      <c r="B81" s="31">
        <f>SUM(B82:B82)</f>
        <v>0</v>
      </c>
      <c r="C81" s="31">
        <f>SUM(C82:C82)</f>
        <v>0</v>
      </c>
    </row>
    <row r="82" spans="1:3" x14ac:dyDescent="0.25">
      <c r="A82" s="4" t="s">
        <v>75</v>
      </c>
      <c r="B82" s="17">
        <v>0</v>
      </c>
      <c r="C82" s="17">
        <v>0</v>
      </c>
    </row>
    <row r="83" spans="1:3" x14ac:dyDescent="0.25">
      <c r="A83" s="23" t="s">
        <v>65</v>
      </c>
      <c r="B83" s="24">
        <f>B10+B16+B26+B36+B45+B52+B62+B67+B70+B75+B78+B81</f>
        <v>451046126</v>
      </c>
      <c r="C83" s="24">
        <f>C10+C16+C26+C36+C45+C52+C62+C67+C70+C75+C78+C81</f>
        <v>555401133</v>
      </c>
    </row>
    <row r="84" spans="1:3" x14ac:dyDescent="0.25">
      <c r="B84" s="17"/>
      <c r="C84" s="14"/>
    </row>
    <row r="85" spans="1:3" ht="15.75" thickBot="1" x14ac:dyDescent="0.3">
      <c r="B85" s="14"/>
      <c r="C85" s="14"/>
    </row>
    <row r="86" spans="1:3" ht="26.25" customHeight="1" thickBot="1" x14ac:dyDescent="0.3">
      <c r="A86" s="25" t="s">
        <v>93</v>
      </c>
      <c r="C86" s="14"/>
    </row>
    <row r="87" spans="1:3" ht="33.75" customHeight="1" thickBot="1" x14ac:dyDescent="0.3">
      <c r="A87" s="9" t="s">
        <v>94</v>
      </c>
    </row>
    <row r="88" spans="1:3" ht="60.75" thickBot="1" x14ac:dyDescent="0.3">
      <c r="A88" s="10" t="s">
        <v>95</v>
      </c>
    </row>
    <row r="93" spans="1:3" x14ac:dyDescent="0.25">
      <c r="A93" s="18" t="s">
        <v>100</v>
      </c>
    </row>
    <row r="94" spans="1:3" x14ac:dyDescent="0.25">
      <c r="A94" s="18" t="s">
        <v>101</v>
      </c>
    </row>
    <row r="95" spans="1:3" x14ac:dyDescent="0.25">
      <c r="A95" s="18" t="s">
        <v>102</v>
      </c>
    </row>
  </sheetData>
  <mergeCells count="8">
    <mergeCell ref="A7:A8"/>
    <mergeCell ref="B7:B8"/>
    <mergeCell ref="C7:C8"/>
    <mergeCell ref="A1:C1"/>
    <mergeCell ref="A2:C2"/>
    <mergeCell ref="A3:C3"/>
    <mergeCell ref="A4:C4"/>
    <mergeCell ref="A5:C5"/>
  </mergeCells>
  <pageMargins left="0.25" right="0.15748031496062992" top="0.23622047244094491" bottom="0.35433070866141736" header="0.15748031496062992" footer="0.15748031496062992"/>
  <pageSetup scale="81" orientation="portrait" horizontalDpi="4294967295" verticalDpi="4294967295" r:id="rId1"/>
  <headerFooter>
    <oddFooter>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93"/>
  <sheetViews>
    <sheetView showGridLines="0" tabSelected="1" zoomScaleNormal="100" zoomScaleSheetLayoutView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sqref="A1:P1"/>
    </sheetView>
  </sheetViews>
  <sheetFormatPr baseColWidth="10" defaultColWidth="11.42578125" defaultRowHeight="15" x14ac:dyDescent="0.25"/>
  <cols>
    <col min="1" max="1" width="93.7109375" bestFit="1" customWidth="1"/>
    <col min="2" max="2" width="22" bestFit="1" customWidth="1"/>
    <col min="3" max="3" width="22" customWidth="1"/>
    <col min="4" max="4" width="16.85546875" bestFit="1" customWidth="1"/>
    <col min="5" max="8" width="15.5703125" bestFit="1" customWidth="1"/>
    <col min="9" max="9" width="16.85546875" bestFit="1" customWidth="1"/>
    <col min="10" max="14" width="15.5703125" bestFit="1" customWidth="1"/>
    <col min="15" max="16" width="16.7109375" bestFit="1" customWidth="1"/>
    <col min="18" max="18" width="12.7109375" bestFit="1" customWidth="1"/>
  </cols>
  <sheetData>
    <row r="1" spans="1:16" ht="28.5" x14ac:dyDescent="0.25">
      <c r="A1" s="60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21" customHeight="1" x14ac:dyDescent="0.25">
      <c r="A2" s="6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5.75" x14ac:dyDescent="0.25">
      <c r="A3" s="64">
        <v>2022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</row>
    <row r="4" spans="1:16" ht="15.75" customHeight="1" x14ac:dyDescent="0.25">
      <c r="A4" s="66" t="s">
        <v>98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6" ht="15.75" customHeight="1" x14ac:dyDescent="0.25">
      <c r="A5" s="67" t="s">
        <v>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7" spans="1:16" s="19" customFormat="1" ht="25.5" customHeight="1" x14ac:dyDescent="0.25">
      <c r="A7" s="57" t="s">
        <v>66</v>
      </c>
      <c r="B7" s="58" t="s">
        <v>92</v>
      </c>
      <c r="C7" s="71" t="s">
        <v>91</v>
      </c>
      <c r="D7" s="68" t="s">
        <v>90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</row>
    <row r="8" spans="1:16" s="19" customFormat="1" x14ac:dyDescent="0.25">
      <c r="A8" s="57"/>
      <c r="B8" s="59"/>
      <c r="C8" s="72"/>
      <c r="D8" s="21" t="s">
        <v>78</v>
      </c>
      <c r="E8" s="21" t="s">
        <v>79</v>
      </c>
      <c r="F8" s="21" t="s">
        <v>80</v>
      </c>
      <c r="G8" s="21" t="s">
        <v>81</v>
      </c>
      <c r="H8" s="22" t="s">
        <v>82</v>
      </c>
      <c r="I8" s="21" t="s">
        <v>83</v>
      </c>
      <c r="J8" s="22" t="s">
        <v>84</v>
      </c>
      <c r="K8" s="21" t="s">
        <v>85</v>
      </c>
      <c r="L8" s="21" t="s">
        <v>86</v>
      </c>
      <c r="M8" s="21" t="s">
        <v>87</v>
      </c>
      <c r="N8" s="21" t="s">
        <v>88</v>
      </c>
      <c r="O8" s="22" t="s">
        <v>89</v>
      </c>
      <c r="P8" s="21" t="s">
        <v>77</v>
      </c>
    </row>
    <row r="9" spans="1:16" x14ac:dyDescent="0.25">
      <c r="A9" s="1" t="s">
        <v>0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5">
      <c r="A10" s="3" t="s">
        <v>1</v>
      </c>
      <c r="B10" s="44">
        <f>SUM(B11:B15)</f>
        <v>246000000</v>
      </c>
      <c r="C10" s="12">
        <f>SUM(C11:C15)</f>
        <v>290331002</v>
      </c>
      <c r="D10" s="44">
        <f t="shared" ref="D10:G10" si="0">SUM(D11:D15)</f>
        <v>9197197.9000000004</v>
      </c>
      <c r="E10" s="44">
        <f t="shared" si="0"/>
        <v>27350837.859999999</v>
      </c>
      <c r="F10" s="44">
        <f t="shared" si="0"/>
        <v>21439507.289999999</v>
      </c>
      <c r="G10" s="44">
        <f t="shared" si="0"/>
        <v>20367739.509999998</v>
      </c>
      <c r="H10" s="44">
        <f>SUM(H11:H15)</f>
        <v>18711631.09</v>
      </c>
      <c r="I10" s="44">
        <f>SUM(I11:I15)</f>
        <v>18962422.010000002</v>
      </c>
      <c r="J10" s="44">
        <f>SUM(J11:J15)</f>
        <v>20254777.709999997</v>
      </c>
      <c r="K10" s="44">
        <f>SUM(K11:K15)</f>
        <v>30190343.5</v>
      </c>
      <c r="L10" s="44">
        <f t="shared" ref="L10" si="1">SUM(L11:L15)</f>
        <v>19707752.75</v>
      </c>
      <c r="M10" s="44">
        <f>SUM(M11:M15)</f>
        <v>19689466.289999999</v>
      </c>
      <c r="N10" s="44">
        <f>SUM(N11:N15)</f>
        <v>53696264.579999998</v>
      </c>
      <c r="O10" s="44">
        <f>SUM(O11:O15)</f>
        <v>29874391.859999999</v>
      </c>
      <c r="P10" s="44">
        <f t="shared" ref="P10:P41" si="2">SUM(D10:O10)</f>
        <v>289442332.35000002</v>
      </c>
    </row>
    <row r="11" spans="1:16" x14ac:dyDescent="0.25">
      <c r="A11" s="4" t="s">
        <v>2</v>
      </c>
      <c r="B11" s="45">
        <v>173000000</v>
      </c>
      <c r="C11" s="17">
        <v>212425898.69</v>
      </c>
      <c r="D11" s="43">
        <v>7291165</v>
      </c>
      <c r="E11" s="43">
        <v>23090555</v>
      </c>
      <c r="F11" s="46">
        <v>18288382.699999999</v>
      </c>
      <c r="G11" s="42">
        <v>15725268.719999999</v>
      </c>
      <c r="H11" s="42">
        <v>15570445</v>
      </c>
      <c r="I11" s="43">
        <v>15789057</v>
      </c>
      <c r="J11" s="46">
        <v>17093096.329999998</v>
      </c>
      <c r="K11" s="43">
        <v>15760433.5</v>
      </c>
      <c r="L11" s="47">
        <v>16388633.07</v>
      </c>
      <c r="M11" s="38">
        <v>16375676.460000001</v>
      </c>
      <c r="N11" s="43">
        <v>34389326.259999998</v>
      </c>
      <c r="O11" s="46">
        <v>16662114.99</v>
      </c>
      <c r="P11" s="41">
        <f t="shared" si="2"/>
        <v>212424154.03</v>
      </c>
    </row>
    <row r="12" spans="1:16" x14ac:dyDescent="0.25">
      <c r="A12" s="4" t="s">
        <v>3</v>
      </c>
      <c r="B12" s="45">
        <v>42000000</v>
      </c>
      <c r="C12" s="17">
        <v>48964645.189999998</v>
      </c>
      <c r="D12" s="43">
        <v>806000</v>
      </c>
      <c r="E12" s="43">
        <v>806000</v>
      </c>
      <c r="F12" s="42">
        <v>806000</v>
      </c>
      <c r="G12" s="42">
        <v>2316000</v>
      </c>
      <c r="H12" s="42">
        <v>806000</v>
      </c>
      <c r="I12" s="43">
        <v>806000</v>
      </c>
      <c r="J12" s="43">
        <v>806000</v>
      </c>
      <c r="K12" s="43">
        <v>12066757.08</v>
      </c>
      <c r="L12" s="47">
        <v>881000</v>
      </c>
      <c r="M12" s="39">
        <v>881000</v>
      </c>
      <c r="N12" s="43">
        <v>16837888.109999999</v>
      </c>
      <c r="O12" s="46">
        <v>10688317.279999999</v>
      </c>
      <c r="P12" s="41">
        <f t="shared" si="2"/>
        <v>48506962.469999999</v>
      </c>
    </row>
    <row r="13" spans="1:16" x14ac:dyDescent="0.25">
      <c r="A13" s="4" t="s">
        <v>4</v>
      </c>
      <c r="B13" s="45">
        <v>0</v>
      </c>
      <c r="C13" s="17">
        <v>0</v>
      </c>
      <c r="D13" s="48">
        <v>0</v>
      </c>
      <c r="E13" s="48">
        <v>0</v>
      </c>
      <c r="F13" s="47">
        <v>0</v>
      </c>
      <c r="G13" s="47">
        <v>0</v>
      </c>
      <c r="H13" s="47">
        <v>0</v>
      </c>
      <c r="I13" s="48">
        <v>0</v>
      </c>
      <c r="J13" s="47">
        <v>0</v>
      </c>
      <c r="K13" s="47">
        <v>0</v>
      </c>
      <c r="L13" s="47">
        <v>0</v>
      </c>
      <c r="M13" s="48">
        <v>0</v>
      </c>
      <c r="N13" s="48">
        <v>0</v>
      </c>
      <c r="O13" s="47">
        <v>0</v>
      </c>
      <c r="P13" s="41">
        <f t="shared" si="2"/>
        <v>0</v>
      </c>
    </row>
    <row r="14" spans="1:16" x14ac:dyDescent="0.25">
      <c r="A14" s="4" t="s">
        <v>5</v>
      </c>
      <c r="B14" s="45">
        <v>0</v>
      </c>
      <c r="C14" s="17">
        <v>0</v>
      </c>
      <c r="D14" s="48">
        <v>0</v>
      </c>
      <c r="E14" s="48">
        <v>0</v>
      </c>
      <c r="F14" s="47">
        <v>0</v>
      </c>
      <c r="G14" s="47">
        <v>0</v>
      </c>
      <c r="H14" s="47">
        <v>0</v>
      </c>
      <c r="I14" s="48">
        <v>0</v>
      </c>
      <c r="J14" s="47">
        <v>0</v>
      </c>
      <c r="K14" s="47">
        <v>0</v>
      </c>
      <c r="L14" s="47">
        <v>0</v>
      </c>
      <c r="M14" s="48">
        <v>0</v>
      </c>
      <c r="N14" s="48">
        <v>0</v>
      </c>
      <c r="O14" s="47">
        <v>0</v>
      </c>
      <c r="P14" s="41">
        <f t="shared" si="2"/>
        <v>0</v>
      </c>
    </row>
    <row r="15" spans="1:16" x14ac:dyDescent="0.25">
      <c r="A15" s="4" t="s">
        <v>6</v>
      </c>
      <c r="B15" s="45">
        <v>31000000</v>
      </c>
      <c r="C15" s="17">
        <v>28940458.120000001</v>
      </c>
      <c r="D15" s="43">
        <v>1100032.9000000001</v>
      </c>
      <c r="E15" s="43">
        <v>3454282.8600000003</v>
      </c>
      <c r="F15" s="43">
        <v>2345124.5900000003</v>
      </c>
      <c r="G15" s="42">
        <v>2326470.7900000005</v>
      </c>
      <c r="H15" s="42">
        <v>2335186.0900000003</v>
      </c>
      <c r="I15" s="43">
        <v>2367365.0100000002</v>
      </c>
      <c r="J15" s="43">
        <v>2355681.38</v>
      </c>
      <c r="K15" s="43">
        <v>2363152.92</v>
      </c>
      <c r="L15" s="47">
        <v>2438119.6800000002</v>
      </c>
      <c r="M15" s="39">
        <v>2432789.83</v>
      </c>
      <c r="N15" s="43">
        <v>2469050.21</v>
      </c>
      <c r="O15" s="43">
        <v>2523959.5900000003</v>
      </c>
      <c r="P15" s="41">
        <f t="shared" si="2"/>
        <v>28511215.849999998</v>
      </c>
    </row>
    <row r="16" spans="1:16" x14ac:dyDescent="0.25">
      <c r="A16" s="3" t="s">
        <v>7</v>
      </c>
      <c r="B16" s="44">
        <f>SUM(B17:B25)</f>
        <v>161046126</v>
      </c>
      <c r="C16" s="12">
        <f>SUM(C17:C25)</f>
        <v>192682805.41000003</v>
      </c>
      <c r="D16" s="44">
        <f t="shared" ref="D16:G16" si="3">SUM(D17:D25)</f>
        <v>2747072.01</v>
      </c>
      <c r="E16" s="44">
        <f t="shared" si="3"/>
        <v>4150809.33</v>
      </c>
      <c r="F16" s="44">
        <f t="shared" si="3"/>
        <v>2628192.7999999998</v>
      </c>
      <c r="G16" s="44">
        <f t="shared" si="3"/>
        <v>4869200.5900000008</v>
      </c>
      <c r="H16" s="44">
        <f t="shared" ref="H16:J16" si="4">SUM(H17:H25)</f>
        <v>18988532.420000002</v>
      </c>
      <c r="I16" s="44">
        <f t="shared" si="4"/>
        <v>19214174.11324</v>
      </c>
      <c r="J16" s="44">
        <f t="shared" si="4"/>
        <v>10274757.891999999</v>
      </c>
      <c r="K16" s="44">
        <f>SUM(K17:K25)</f>
        <v>5445546.5300000003</v>
      </c>
      <c r="L16" s="44">
        <f t="shared" ref="L16" si="5">SUM(L17:L25)</f>
        <v>26437040.399999999</v>
      </c>
      <c r="M16" s="44">
        <f>SUM(M17:M25)</f>
        <v>10571010.640000001</v>
      </c>
      <c r="N16" s="44">
        <f>SUM(N17:N25)</f>
        <v>10181563.479999999</v>
      </c>
      <c r="O16" s="44">
        <f>SUM(O17:O25)</f>
        <v>66113106.309999987</v>
      </c>
      <c r="P16" s="44">
        <f t="shared" si="2"/>
        <v>181621006.51524001</v>
      </c>
    </row>
    <row r="17" spans="1:16" x14ac:dyDescent="0.25">
      <c r="A17" s="4" t="s">
        <v>8</v>
      </c>
      <c r="B17" s="45">
        <v>33500000</v>
      </c>
      <c r="C17" s="17">
        <v>36670000</v>
      </c>
      <c r="D17" s="43">
        <v>2747072.01</v>
      </c>
      <c r="E17" s="43">
        <v>2130501.86</v>
      </c>
      <c r="F17" s="43">
        <v>3126421.79</v>
      </c>
      <c r="G17" s="42">
        <v>3342459.8800000004</v>
      </c>
      <c r="H17" s="42">
        <v>3618915.34</v>
      </c>
      <c r="I17" s="43">
        <v>3218530.44</v>
      </c>
      <c r="J17" s="43">
        <v>3062818.702</v>
      </c>
      <c r="K17" s="43">
        <v>2545058.2599999998</v>
      </c>
      <c r="L17" s="43">
        <v>3893867.51</v>
      </c>
      <c r="M17" s="39">
        <v>1635725.8200000003</v>
      </c>
      <c r="N17" s="43">
        <v>3590145.63</v>
      </c>
      <c r="O17" s="43">
        <v>4714720.9099999992</v>
      </c>
      <c r="P17" s="41">
        <f t="shared" si="2"/>
        <v>37626238.151999995</v>
      </c>
    </row>
    <row r="18" spans="1:16" x14ac:dyDescent="0.25">
      <c r="A18" s="4" t="s">
        <v>9</v>
      </c>
      <c r="B18" s="45">
        <v>6500000</v>
      </c>
      <c r="C18" s="17">
        <v>11900000</v>
      </c>
      <c r="D18" s="47">
        <v>0</v>
      </c>
      <c r="E18" s="48">
        <v>0</v>
      </c>
      <c r="F18" s="43">
        <v>109863.9</v>
      </c>
      <c r="G18" s="49">
        <v>0</v>
      </c>
      <c r="H18" s="43">
        <v>0</v>
      </c>
      <c r="I18" s="43">
        <v>1226735.5</v>
      </c>
      <c r="J18" s="43">
        <v>1427786.6400000001</v>
      </c>
      <c r="K18" s="43">
        <v>0</v>
      </c>
      <c r="L18" s="43">
        <v>0</v>
      </c>
      <c r="M18" s="39">
        <v>138635.24</v>
      </c>
      <c r="N18" s="43">
        <v>133333.32</v>
      </c>
      <c r="O18" s="41">
        <v>4669737.1900000004</v>
      </c>
      <c r="P18" s="41">
        <f t="shared" si="2"/>
        <v>7706091.790000001</v>
      </c>
    </row>
    <row r="19" spans="1:16" x14ac:dyDescent="0.25">
      <c r="A19" s="4" t="s">
        <v>10</v>
      </c>
      <c r="B19" s="45">
        <v>8500000</v>
      </c>
      <c r="C19" s="17">
        <v>34367000</v>
      </c>
      <c r="D19" s="47">
        <v>0</v>
      </c>
      <c r="E19" s="48">
        <v>0</v>
      </c>
      <c r="F19" s="43">
        <v>0</v>
      </c>
      <c r="G19" s="47">
        <v>0</v>
      </c>
      <c r="H19" s="42">
        <v>4000000</v>
      </c>
      <c r="I19" s="43">
        <v>6500000</v>
      </c>
      <c r="J19" s="43">
        <v>0</v>
      </c>
      <c r="K19" s="43">
        <v>0</v>
      </c>
      <c r="L19" s="43">
        <v>0</v>
      </c>
      <c r="M19" s="39">
        <v>4709018.32</v>
      </c>
      <c r="N19" s="48">
        <v>0</v>
      </c>
      <c r="O19" s="41">
        <v>19639712.129999999</v>
      </c>
      <c r="P19" s="41">
        <f t="shared" si="2"/>
        <v>34848730.450000003</v>
      </c>
    </row>
    <row r="20" spans="1:16" x14ac:dyDescent="0.25">
      <c r="A20" s="4" t="s">
        <v>11</v>
      </c>
      <c r="B20" s="45">
        <v>0</v>
      </c>
      <c r="C20" s="17">
        <v>586946</v>
      </c>
      <c r="D20" s="47">
        <v>0</v>
      </c>
      <c r="E20" s="48">
        <v>0</v>
      </c>
      <c r="F20" s="46">
        <v>14600</v>
      </c>
      <c r="G20" s="47">
        <v>0</v>
      </c>
      <c r="H20" s="43">
        <v>0</v>
      </c>
      <c r="I20" s="43">
        <v>565689.05000000005</v>
      </c>
      <c r="J20" s="43">
        <v>1820</v>
      </c>
      <c r="K20" s="43">
        <v>0</v>
      </c>
      <c r="L20" s="43">
        <v>0</v>
      </c>
      <c r="M20" s="43">
        <v>0</v>
      </c>
      <c r="N20" s="48">
        <v>0</v>
      </c>
      <c r="O20" s="41">
        <v>1892832.35</v>
      </c>
      <c r="P20" s="41">
        <f t="shared" si="2"/>
        <v>2474941.4000000004</v>
      </c>
    </row>
    <row r="21" spans="1:16" x14ac:dyDescent="0.25">
      <c r="A21" s="4" t="s">
        <v>12</v>
      </c>
      <c r="B21" s="45">
        <f>11000000+24000000</f>
        <v>35000000</v>
      </c>
      <c r="C21" s="17">
        <f>11524448.15+51065745.52</f>
        <v>62590193.670000002</v>
      </c>
      <c r="D21" s="47">
        <v>0</v>
      </c>
      <c r="E21" s="43">
        <v>1530498.48</v>
      </c>
      <c r="F21" s="50">
        <v>-1222990.48</v>
      </c>
      <c r="G21" s="49">
        <v>0</v>
      </c>
      <c r="H21" s="42">
        <v>11283955.119999999</v>
      </c>
      <c r="I21" s="43">
        <v>5096501.0832400015</v>
      </c>
      <c r="J21" s="43">
        <v>1524561.8800000001</v>
      </c>
      <c r="K21" s="43">
        <v>2207226.4700000002</v>
      </c>
      <c r="L21" s="43">
        <v>8027934.5599999996</v>
      </c>
      <c r="M21" s="39">
        <v>2053109.8199999998</v>
      </c>
      <c r="N21" s="43">
        <v>5132007.1099999994</v>
      </c>
      <c r="O21" s="41">
        <v>14311480.550000001</v>
      </c>
      <c r="P21" s="41">
        <f t="shared" si="2"/>
        <v>49944284.593239993</v>
      </c>
    </row>
    <row r="22" spans="1:16" x14ac:dyDescent="0.25">
      <c r="A22" s="4" t="s">
        <v>13</v>
      </c>
      <c r="B22" s="45">
        <v>4000000</v>
      </c>
      <c r="C22" s="17">
        <v>8356615</v>
      </c>
      <c r="D22" s="47">
        <v>0</v>
      </c>
      <c r="E22" s="43">
        <v>421608.99</v>
      </c>
      <c r="F22" s="43">
        <v>0</v>
      </c>
      <c r="G22" s="46">
        <v>456725.24</v>
      </c>
      <c r="H22" s="46">
        <v>254031.96</v>
      </c>
      <c r="I22" s="46">
        <v>255188.25</v>
      </c>
      <c r="J22" s="43">
        <v>2970955.91</v>
      </c>
      <c r="K22" s="43">
        <v>0</v>
      </c>
      <c r="L22" s="43">
        <v>0</v>
      </c>
      <c r="M22" s="39">
        <v>1972406.3299999998</v>
      </c>
      <c r="N22" s="42">
        <v>231443.77000000002</v>
      </c>
      <c r="O22" s="43">
        <v>0</v>
      </c>
      <c r="P22" s="41">
        <f t="shared" si="2"/>
        <v>6562360.4499999993</v>
      </c>
    </row>
    <row r="23" spans="1:16" x14ac:dyDescent="0.25">
      <c r="A23" s="4" t="s">
        <v>14</v>
      </c>
      <c r="B23" s="45">
        <v>29000000</v>
      </c>
      <c r="C23" s="17">
        <v>14548525.050000001</v>
      </c>
      <c r="D23" s="47">
        <v>0</v>
      </c>
      <c r="E23" s="48">
        <v>0</v>
      </c>
      <c r="F23" s="43">
        <v>214857.55</v>
      </c>
      <c r="G23" s="42">
        <v>8260</v>
      </c>
      <c r="H23" s="42">
        <v>4130</v>
      </c>
      <c r="I23" s="48">
        <v>852798.52</v>
      </c>
      <c r="J23" s="43">
        <f>1167097.88+7455</f>
        <v>1174552.8799999999</v>
      </c>
      <c r="K23" s="43">
        <v>667821</v>
      </c>
      <c r="L23" s="43">
        <v>4311521.5599999996</v>
      </c>
      <c r="M23" s="39">
        <v>31087.33</v>
      </c>
      <c r="N23" s="43">
        <v>1032398.52</v>
      </c>
      <c r="O23" s="41">
        <v>8940064.0199999977</v>
      </c>
      <c r="P23" s="41">
        <f t="shared" si="2"/>
        <v>17237491.379999995</v>
      </c>
    </row>
    <row r="24" spans="1:16" x14ac:dyDescent="0.25">
      <c r="A24" s="4" t="s">
        <v>15</v>
      </c>
      <c r="B24" s="45">
        <v>39546126</v>
      </c>
      <c r="C24" s="17">
        <v>21452927.620000001</v>
      </c>
      <c r="D24" s="47">
        <v>0</v>
      </c>
      <c r="E24" s="43">
        <v>68200</v>
      </c>
      <c r="F24" s="43">
        <v>385440.04000000004</v>
      </c>
      <c r="G24" s="46">
        <v>424372.57</v>
      </c>
      <c r="H24" s="51">
        <v>-172500</v>
      </c>
      <c r="I24" s="43">
        <v>1498731.27</v>
      </c>
      <c r="J24" s="43">
        <v>112261.88</v>
      </c>
      <c r="K24" s="43">
        <v>25440.799999999999</v>
      </c>
      <c r="L24" s="43">
        <v>10203716.77</v>
      </c>
      <c r="M24" s="39">
        <v>31027.78</v>
      </c>
      <c r="N24" s="43">
        <v>62235.130000000005</v>
      </c>
      <c r="O24" s="41">
        <v>8177784.9299999997</v>
      </c>
      <c r="P24" s="41">
        <f t="shared" si="2"/>
        <v>20816711.169999998</v>
      </c>
    </row>
    <row r="25" spans="1:16" x14ac:dyDescent="0.25">
      <c r="A25" s="4" t="s">
        <v>16</v>
      </c>
      <c r="B25" s="45">
        <v>5000000</v>
      </c>
      <c r="C25" s="17">
        <v>2210598.0699999998</v>
      </c>
      <c r="D25" s="47">
        <v>0</v>
      </c>
      <c r="E25" s="48">
        <v>0</v>
      </c>
      <c r="F25" s="52">
        <v>0</v>
      </c>
      <c r="G25" s="42">
        <v>637382.9</v>
      </c>
      <c r="H25" s="43">
        <v>0</v>
      </c>
      <c r="I25" s="48">
        <v>0</v>
      </c>
      <c r="J25" s="43">
        <v>0</v>
      </c>
      <c r="K25" s="43">
        <v>0</v>
      </c>
      <c r="L25" s="43">
        <v>0</v>
      </c>
      <c r="M25" s="43">
        <v>0</v>
      </c>
      <c r="N25" s="48">
        <v>0</v>
      </c>
      <c r="O25" s="41">
        <v>3766774.2299999995</v>
      </c>
      <c r="P25" s="41">
        <f t="shared" si="2"/>
        <v>4404157.13</v>
      </c>
    </row>
    <row r="26" spans="1:16" x14ac:dyDescent="0.25">
      <c r="A26" s="3" t="s">
        <v>17</v>
      </c>
      <c r="B26" s="44">
        <f>SUM(B27:B35)</f>
        <v>17500000</v>
      </c>
      <c r="C26" s="12">
        <f>SUM(C27:C35)</f>
        <v>21212777.469999999</v>
      </c>
      <c r="D26" s="44">
        <f>SUM(D27:D35)</f>
        <v>400000</v>
      </c>
      <c r="E26" s="44">
        <f>SUM(E27:E35)</f>
        <v>800000</v>
      </c>
      <c r="F26" s="44">
        <f>SUM(F27:F35)</f>
        <v>2124924.6502</v>
      </c>
      <c r="G26" s="44">
        <f t="shared" ref="G26" si="6">SUM(G27:G35)</f>
        <v>1033640</v>
      </c>
      <c r="H26" s="44">
        <f t="shared" ref="H26" si="7">SUM(H27:H35)</f>
        <v>400000</v>
      </c>
      <c r="I26" s="44">
        <f>SUM(I27:I35)</f>
        <v>1844098.98</v>
      </c>
      <c r="J26" s="44">
        <f>SUM(J27:J35)</f>
        <v>888295.45</v>
      </c>
      <c r="K26" s="44">
        <f>SUM(K27:K35)</f>
        <v>400000</v>
      </c>
      <c r="L26" s="44">
        <f t="shared" ref="L26" si="8">SUM(L27:L35)</f>
        <v>400000</v>
      </c>
      <c r="M26" s="44">
        <f>SUM(M27:M35)</f>
        <v>400000</v>
      </c>
      <c r="N26" s="44">
        <f>SUM(N27:N35)</f>
        <v>2850843.6</v>
      </c>
      <c r="O26" s="44">
        <f>SUM(O27:O35)</f>
        <v>9402412.7800000012</v>
      </c>
      <c r="P26" s="44">
        <f t="shared" si="2"/>
        <v>20944215.460200004</v>
      </c>
    </row>
    <row r="27" spans="1:16" x14ac:dyDescent="0.25">
      <c r="A27" s="4" t="s">
        <v>18</v>
      </c>
      <c r="B27" s="45">
        <v>5500000</v>
      </c>
      <c r="C27" s="17">
        <v>3805928.46</v>
      </c>
      <c r="D27" s="47">
        <v>0</v>
      </c>
      <c r="E27" s="48">
        <v>0</v>
      </c>
      <c r="F27" s="43">
        <v>101219.73999999999</v>
      </c>
      <c r="G27" s="47">
        <v>0</v>
      </c>
      <c r="H27" s="47">
        <v>0</v>
      </c>
      <c r="I27" s="43">
        <v>186558.91999999998</v>
      </c>
      <c r="J27" s="43">
        <v>80052.25</v>
      </c>
      <c r="K27" s="47">
        <v>0</v>
      </c>
      <c r="L27" s="47">
        <v>0</v>
      </c>
      <c r="M27" s="47">
        <v>0</v>
      </c>
      <c r="N27" s="48">
        <v>0</v>
      </c>
      <c r="O27" s="41">
        <v>2415933.41</v>
      </c>
      <c r="P27" s="41">
        <f t="shared" si="2"/>
        <v>2783764.3200000003</v>
      </c>
    </row>
    <row r="28" spans="1:16" x14ac:dyDescent="0.25">
      <c r="A28" s="4" t="s">
        <v>19</v>
      </c>
      <c r="B28" s="45">
        <v>150000</v>
      </c>
      <c r="C28" s="17">
        <v>310000</v>
      </c>
      <c r="D28" s="47">
        <v>0</v>
      </c>
      <c r="E28" s="48">
        <v>0</v>
      </c>
      <c r="F28" s="43">
        <v>300310</v>
      </c>
      <c r="G28" s="47">
        <v>0</v>
      </c>
      <c r="H28" s="47">
        <v>0</v>
      </c>
      <c r="I28" s="48">
        <v>0</v>
      </c>
      <c r="J28" s="47">
        <v>0</v>
      </c>
      <c r="K28" s="47">
        <v>0</v>
      </c>
      <c r="L28" s="47">
        <v>0</v>
      </c>
      <c r="M28" s="47">
        <v>0</v>
      </c>
      <c r="N28" s="48">
        <v>0</v>
      </c>
      <c r="O28" s="41">
        <v>71122.2</v>
      </c>
      <c r="P28" s="41">
        <f t="shared" si="2"/>
        <v>371432.2</v>
      </c>
    </row>
    <row r="29" spans="1:16" x14ac:dyDescent="0.25">
      <c r="A29" s="4" t="s">
        <v>20</v>
      </c>
      <c r="B29" s="45">
        <v>400000</v>
      </c>
      <c r="C29" s="17">
        <v>2325053</v>
      </c>
      <c r="D29" s="47">
        <v>0</v>
      </c>
      <c r="E29" s="48">
        <v>0</v>
      </c>
      <c r="F29" s="43">
        <v>637672</v>
      </c>
      <c r="G29" s="42">
        <v>233640</v>
      </c>
      <c r="H29" s="47">
        <v>0</v>
      </c>
      <c r="I29" s="43">
        <v>76343.45</v>
      </c>
      <c r="J29" s="47">
        <v>0</v>
      </c>
      <c r="K29" s="47">
        <v>0</v>
      </c>
      <c r="L29" s="47">
        <v>0</v>
      </c>
      <c r="M29" s="47">
        <v>0</v>
      </c>
      <c r="N29" s="43">
        <v>1287403.6000000001</v>
      </c>
      <c r="O29" s="41">
        <v>1108888.79</v>
      </c>
      <c r="P29" s="41">
        <f t="shared" si="2"/>
        <v>3343947.84</v>
      </c>
    </row>
    <row r="30" spans="1:16" x14ac:dyDescent="0.25">
      <c r="A30" s="4" t="s">
        <v>21</v>
      </c>
      <c r="B30" s="45">
        <v>0</v>
      </c>
      <c r="C30" s="17">
        <v>0</v>
      </c>
      <c r="D30" s="47">
        <v>0</v>
      </c>
      <c r="E30" s="48">
        <v>0</v>
      </c>
      <c r="F30" s="52">
        <v>0</v>
      </c>
      <c r="G30" s="47">
        <v>0</v>
      </c>
      <c r="H30" s="47">
        <v>0</v>
      </c>
      <c r="I30" s="48">
        <v>0</v>
      </c>
      <c r="J30" s="47">
        <v>0</v>
      </c>
      <c r="K30" s="47">
        <v>0</v>
      </c>
      <c r="L30" s="47">
        <v>0</v>
      </c>
      <c r="M30" s="47">
        <v>0</v>
      </c>
      <c r="N30" s="48">
        <v>0</v>
      </c>
      <c r="O30" s="47">
        <v>0</v>
      </c>
      <c r="P30" s="41">
        <f t="shared" si="2"/>
        <v>0</v>
      </c>
    </row>
    <row r="31" spans="1:16" x14ac:dyDescent="0.25">
      <c r="A31" s="4" t="s">
        <v>22</v>
      </c>
      <c r="B31" s="45">
        <v>0</v>
      </c>
      <c r="C31" s="17">
        <v>303000</v>
      </c>
      <c r="D31" s="47">
        <v>0</v>
      </c>
      <c r="E31" s="48">
        <v>0</v>
      </c>
      <c r="F31" s="43">
        <v>302059.98719999997</v>
      </c>
      <c r="G31" s="47">
        <v>0</v>
      </c>
      <c r="H31" s="47">
        <v>0</v>
      </c>
      <c r="I31" s="48">
        <v>0</v>
      </c>
      <c r="J31" s="47">
        <v>0</v>
      </c>
      <c r="K31" s="47">
        <v>0</v>
      </c>
      <c r="L31" s="47">
        <v>0</v>
      </c>
      <c r="M31" s="47">
        <v>0</v>
      </c>
      <c r="N31" s="48">
        <v>0</v>
      </c>
      <c r="O31" s="47">
        <v>0</v>
      </c>
      <c r="P31" s="41">
        <f t="shared" si="2"/>
        <v>302059.98719999997</v>
      </c>
    </row>
    <row r="32" spans="1:16" x14ac:dyDescent="0.25">
      <c r="A32" s="4" t="s">
        <v>23</v>
      </c>
      <c r="B32" s="45">
        <v>0</v>
      </c>
      <c r="C32" s="17">
        <v>96000</v>
      </c>
      <c r="D32" s="47">
        <v>0</v>
      </c>
      <c r="E32" s="48">
        <v>0</v>
      </c>
      <c r="F32" s="46">
        <v>95338.1</v>
      </c>
      <c r="G32" s="47">
        <v>0</v>
      </c>
      <c r="H32" s="47">
        <v>0</v>
      </c>
      <c r="I32" s="48">
        <v>0</v>
      </c>
      <c r="J32" s="47">
        <v>0</v>
      </c>
      <c r="K32" s="47">
        <v>0</v>
      </c>
      <c r="L32" s="47">
        <v>0</v>
      </c>
      <c r="M32" s="47">
        <v>0</v>
      </c>
      <c r="N32" s="48">
        <v>0</v>
      </c>
      <c r="O32" s="41">
        <v>447277.04</v>
      </c>
      <c r="P32" s="41">
        <f t="shared" si="2"/>
        <v>542615.14</v>
      </c>
    </row>
    <row r="33" spans="1:16" x14ac:dyDescent="0.25">
      <c r="A33" s="4" t="s">
        <v>24</v>
      </c>
      <c r="B33" s="45">
        <v>10000000</v>
      </c>
      <c r="C33" s="17">
        <v>8357540.3300000001</v>
      </c>
      <c r="D33" s="43">
        <v>400000</v>
      </c>
      <c r="E33" s="43">
        <v>800000</v>
      </c>
      <c r="F33" s="52">
        <v>0</v>
      </c>
      <c r="G33" s="42">
        <v>800000</v>
      </c>
      <c r="H33" s="42">
        <v>400000</v>
      </c>
      <c r="I33" s="43">
        <v>355000</v>
      </c>
      <c r="J33" s="43">
        <v>800000</v>
      </c>
      <c r="K33" s="43">
        <v>400000</v>
      </c>
      <c r="L33" s="47">
        <v>400000</v>
      </c>
      <c r="M33" s="39">
        <v>400000</v>
      </c>
      <c r="N33" s="43">
        <v>1200000</v>
      </c>
      <c r="O33" s="41">
        <v>1367788.12</v>
      </c>
      <c r="P33" s="41">
        <f t="shared" si="2"/>
        <v>7322788.1200000001</v>
      </c>
    </row>
    <row r="34" spans="1:16" x14ac:dyDescent="0.25">
      <c r="A34" s="4" t="s">
        <v>25</v>
      </c>
      <c r="B34" s="45">
        <v>0</v>
      </c>
      <c r="C34" s="17">
        <v>0</v>
      </c>
      <c r="D34" s="47">
        <v>0</v>
      </c>
      <c r="E34" s="48">
        <v>0</v>
      </c>
      <c r="F34" s="52">
        <v>0</v>
      </c>
      <c r="G34" s="47">
        <v>0</v>
      </c>
      <c r="H34" s="47">
        <v>0</v>
      </c>
      <c r="I34" s="48">
        <v>0</v>
      </c>
      <c r="J34" s="47">
        <v>0</v>
      </c>
      <c r="K34" s="47">
        <v>0</v>
      </c>
      <c r="L34" s="47">
        <v>0</v>
      </c>
      <c r="M34" s="47">
        <v>0</v>
      </c>
      <c r="N34" s="48">
        <v>0</v>
      </c>
      <c r="O34" s="47">
        <v>0</v>
      </c>
      <c r="P34" s="41">
        <f t="shared" si="2"/>
        <v>0</v>
      </c>
    </row>
    <row r="35" spans="1:16" x14ac:dyDescent="0.25">
      <c r="A35" s="4" t="s">
        <v>26</v>
      </c>
      <c r="B35" s="45">
        <v>1450000</v>
      </c>
      <c r="C35" s="17">
        <v>6015255.6799999997</v>
      </c>
      <c r="D35" s="47">
        <v>0</v>
      </c>
      <c r="E35" s="48">
        <v>0</v>
      </c>
      <c r="F35" s="43">
        <v>688324.82299999997</v>
      </c>
      <c r="G35" s="47">
        <v>0</v>
      </c>
      <c r="H35" s="47">
        <v>0</v>
      </c>
      <c r="I35" s="43">
        <v>1226196.6100000001</v>
      </c>
      <c r="J35" s="43">
        <v>8243.2000000000007</v>
      </c>
      <c r="K35" s="47">
        <v>0</v>
      </c>
      <c r="L35" s="47">
        <v>0</v>
      </c>
      <c r="M35" s="47">
        <v>0</v>
      </c>
      <c r="N35" s="43">
        <v>363440</v>
      </c>
      <c r="O35" s="41">
        <v>3991403.22</v>
      </c>
      <c r="P35" s="41">
        <f t="shared" si="2"/>
        <v>6277607.8530000001</v>
      </c>
    </row>
    <row r="36" spans="1:16" x14ac:dyDescent="0.25">
      <c r="A36" s="3" t="s">
        <v>27</v>
      </c>
      <c r="B36" s="44">
        <f>SUM(B37:B44)</f>
        <v>6000000</v>
      </c>
      <c r="C36" s="12">
        <f>SUM(C37:C44)</f>
        <v>4064020.46</v>
      </c>
      <c r="D36" s="44">
        <f>SUM(D37:D44)</f>
        <v>0</v>
      </c>
      <c r="E36" s="44">
        <f t="shared" ref="E36:I36" si="9">SUM(E37:E44)</f>
        <v>0</v>
      </c>
      <c r="F36" s="44">
        <f t="shared" ref="F36" si="10">SUM(F37:F44)</f>
        <v>0</v>
      </c>
      <c r="G36" s="44">
        <f t="shared" ref="G36" si="11">SUM(G37:G44)</f>
        <v>0</v>
      </c>
      <c r="H36" s="44">
        <f t="shared" ref="H36" si="12">SUM(H37:H44)</f>
        <v>0</v>
      </c>
      <c r="I36" s="44">
        <f t="shared" si="9"/>
        <v>0</v>
      </c>
      <c r="J36" s="44">
        <f>SUM(J37:J44)</f>
        <v>864595.47</v>
      </c>
      <c r="K36" s="44">
        <f>SUM(K37:K44)</f>
        <v>0</v>
      </c>
      <c r="L36" s="44">
        <f t="shared" ref="L36" si="13">SUM(L37:L44)</f>
        <v>0</v>
      </c>
      <c r="M36" s="44">
        <f t="shared" ref="M36" si="14">SUM(M37:M44)</f>
        <v>0</v>
      </c>
      <c r="N36" s="44">
        <f>SUM(N37:N44)</f>
        <v>928975.99</v>
      </c>
      <c r="O36" s="44">
        <f>SUM(O37:O44)</f>
        <v>1425516.1</v>
      </c>
      <c r="P36" s="44">
        <f t="shared" si="2"/>
        <v>3219087.56</v>
      </c>
    </row>
    <row r="37" spans="1:16" x14ac:dyDescent="0.25">
      <c r="A37" s="4" t="s">
        <v>28</v>
      </c>
      <c r="B37" s="45">
        <v>6000000</v>
      </c>
      <c r="C37" s="17">
        <v>4064020.46</v>
      </c>
      <c r="D37" s="47">
        <v>0</v>
      </c>
      <c r="E37" s="48">
        <v>0</v>
      </c>
      <c r="F37" s="52">
        <v>0</v>
      </c>
      <c r="G37" s="47">
        <v>0</v>
      </c>
      <c r="H37" s="47">
        <v>0</v>
      </c>
      <c r="I37" s="48">
        <v>0</v>
      </c>
      <c r="J37" s="43">
        <v>864595.47</v>
      </c>
      <c r="K37" s="47">
        <v>0</v>
      </c>
      <c r="L37" s="47">
        <v>0</v>
      </c>
      <c r="M37" s="47">
        <v>0</v>
      </c>
      <c r="N37" s="43">
        <v>928975.99</v>
      </c>
      <c r="O37" s="41">
        <v>1425516.1</v>
      </c>
      <c r="P37" s="41">
        <f t="shared" si="2"/>
        <v>3219087.56</v>
      </c>
    </row>
    <row r="38" spans="1:16" x14ac:dyDescent="0.25">
      <c r="A38" s="4" t="s">
        <v>29</v>
      </c>
      <c r="B38" s="45">
        <v>0</v>
      </c>
      <c r="C38" s="17">
        <v>0</v>
      </c>
      <c r="D38" s="47">
        <v>0</v>
      </c>
      <c r="E38" s="48">
        <v>0</v>
      </c>
      <c r="F38" s="52">
        <v>0</v>
      </c>
      <c r="G38" s="47">
        <v>0</v>
      </c>
      <c r="H38" s="47">
        <v>0</v>
      </c>
      <c r="I38" s="48">
        <v>0</v>
      </c>
      <c r="J38" s="47">
        <v>0</v>
      </c>
      <c r="K38" s="47">
        <v>0</v>
      </c>
      <c r="L38" s="47">
        <v>0</v>
      </c>
      <c r="M38" s="47">
        <v>0</v>
      </c>
      <c r="N38" s="48">
        <v>0</v>
      </c>
      <c r="O38" s="47">
        <v>0</v>
      </c>
      <c r="P38" s="41">
        <f t="shared" si="2"/>
        <v>0</v>
      </c>
    </row>
    <row r="39" spans="1:16" x14ac:dyDescent="0.25">
      <c r="A39" s="4" t="s">
        <v>30</v>
      </c>
      <c r="B39" s="45">
        <v>0</v>
      </c>
      <c r="C39" s="17">
        <v>0</v>
      </c>
      <c r="D39" s="47">
        <v>0</v>
      </c>
      <c r="E39" s="48">
        <v>0</v>
      </c>
      <c r="F39" s="52">
        <v>0</v>
      </c>
      <c r="G39" s="47">
        <v>0</v>
      </c>
      <c r="H39" s="47">
        <v>0</v>
      </c>
      <c r="I39" s="48">
        <v>0</v>
      </c>
      <c r="J39" s="47">
        <v>0</v>
      </c>
      <c r="K39" s="47">
        <v>0</v>
      </c>
      <c r="L39" s="47">
        <v>0</v>
      </c>
      <c r="M39" s="47">
        <v>0</v>
      </c>
      <c r="N39" s="48">
        <v>0</v>
      </c>
      <c r="O39" s="47">
        <v>0</v>
      </c>
      <c r="P39" s="41">
        <f t="shared" si="2"/>
        <v>0</v>
      </c>
    </row>
    <row r="40" spans="1:16" x14ac:dyDescent="0.25">
      <c r="A40" s="4" t="s">
        <v>31</v>
      </c>
      <c r="B40" s="45">
        <v>0</v>
      </c>
      <c r="C40" s="17">
        <v>0</v>
      </c>
      <c r="D40" s="47">
        <v>0</v>
      </c>
      <c r="E40" s="48">
        <v>0</v>
      </c>
      <c r="F40" s="52">
        <v>0</v>
      </c>
      <c r="G40" s="47">
        <v>0</v>
      </c>
      <c r="H40" s="47">
        <v>0</v>
      </c>
      <c r="I40" s="48">
        <v>0</v>
      </c>
      <c r="J40" s="47">
        <v>0</v>
      </c>
      <c r="K40" s="47">
        <v>0</v>
      </c>
      <c r="L40" s="47">
        <v>0</v>
      </c>
      <c r="M40" s="47">
        <v>0</v>
      </c>
      <c r="N40" s="48">
        <v>0</v>
      </c>
      <c r="O40" s="47">
        <v>0</v>
      </c>
      <c r="P40" s="41">
        <f t="shared" si="2"/>
        <v>0</v>
      </c>
    </row>
    <row r="41" spans="1:16" x14ac:dyDescent="0.25">
      <c r="A41" s="4" t="s">
        <v>32</v>
      </c>
      <c r="B41" s="45">
        <v>0</v>
      </c>
      <c r="C41" s="17">
        <v>0</v>
      </c>
      <c r="D41" s="47">
        <v>0</v>
      </c>
      <c r="E41" s="48">
        <v>0</v>
      </c>
      <c r="F41" s="52">
        <v>0</v>
      </c>
      <c r="G41" s="47">
        <v>0</v>
      </c>
      <c r="H41" s="47">
        <v>0</v>
      </c>
      <c r="I41" s="48">
        <v>0</v>
      </c>
      <c r="J41" s="47">
        <v>0</v>
      </c>
      <c r="K41" s="47">
        <v>0</v>
      </c>
      <c r="L41" s="47">
        <v>0</v>
      </c>
      <c r="M41" s="47">
        <v>0</v>
      </c>
      <c r="N41" s="48">
        <v>0</v>
      </c>
      <c r="O41" s="47">
        <v>0</v>
      </c>
      <c r="P41" s="41">
        <f t="shared" si="2"/>
        <v>0</v>
      </c>
    </row>
    <row r="42" spans="1:16" x14ac:dyDescent="0.25">
      <c r="A42" s="4" t="s">
        <v>33</v>
      </c>
      <c r="B42" s="45">
        <v>0</v>
      </c>
      <c r="C42" s="17">
        <v>0</v>
      </c>
      <c r="D42" s="47">
        <v>0</v>
      </c>
      <c r="E42" s="48">
        <v>0</v>
      </c>
      <c r="F42" s="52">
        <v>0</v>
      </c>
      <c r="G42" s="47">
        <v>0</v>
      </c>
      <c r="H42" s="47">
        <v>0</v>
      </c>
      <c r="I42" s="48">
        <v>0</v>
      </c>
      <c r="J42" s="47">
        <v>0</v>
      </c>
      <c r="K42" s="47">
        <v>0</v>
      </c>
      <c r="L42" s="47">
        <v>0</v>
      </c>
      <c r="M42" s="47">
        <v>0</v>
      </c>
      <c r="N42" s="48">
        <v>0</v>
      </c>
      <c r="O42" s="47">
        <v>0</v>
      </c>
      <c r="P42" s="41">
        <f t="shared" ref="P42:P73" si="15">SUM(D42:O42)</f>
        <v>0</v>
      </c>
    </row>
    <row r="43" spans="1:16" x14ac:dyDescent="0.25">
      <c r="A43" s="4" t="s">
        <v>34</v>
      </c>
      <c r="B43" s="45">
        <v>0</v>
      </c>
      <c r="C43" s="17">
        <v>0</v>
      </c>
      <c r="D43" s="47">
        <v>0</v>
      </c>
      <c r="E43" s="48">
        <v>0</v>
      </c>
      <c r="F43" s="52">
        <v>0</v>
      </c>
      <c r="G43" s="47">
        <v>0</v>
      </c>
      <c r="H43" s="47">
        <v>0</v>
      </c>
      <c r="I43" s="48">
        <v>0</v>
      </c>
      <c r="J43" s="47">
        <v>0</v>
      </c>
      <c r="K43" s="47">
        <v>0</v>
      </c>
      <c r="L43" s="47">
        <v>0</v>
      </c>
      <c r="M43" s="47">
        <v>0</v>
      </c>
      <c r="N43" s="48">
        <v>0</v>
      </c>
      <c r="O43" s="47">
        <v>0</v>
      </c>
      <c r="P43" s="41">
        <f t="shared" si="15"/>
        <v>0</v>
      </c>
    </row>
    <row r="44" spans="1:16" x14ac:dyDescent="0.25">
      <c r="A44" s="4" t="s">
        <v>35</v>
      </c>
      <c r="B44" s="45">
        <v>0</v>
      </c>
      <c r="C44" s="17">
        <v>0</v>
      </c>
      <c r="D44" s="47">
        <v>0</v>
      </c>
      <c r="E44" s="48">
        <v>0</v>
      </c>
      <c r="F44" s="52">
        <v>0</v>
      </c>
      <c r="G44" s="47">
        <v>0</v>
      </c>
      <c r="H44" s="47">
        <v>0</v>
      </c>
      <c r="I44" s="48">
        <v>0</v>
      </c>
      <c r="J44" s="47">
        <v>0</v>
      </c>
      <c r="K44" s="47">
        <v>0</v>
      </c>
      <c r="L44" s="47">
        <v>0</v>
      </c>
      <c r="M44" s="47">
        <v>0</v>
      </c>
      <c r="N44" s="48">
        <v>0</v>
      </c>
      <c r="O44" s="47">
        <v>0</v>
      </c>
      <c r="P44" s="41">
        <f t="shared" si="15"/>
        <v>0</v>
      </c>
    </row>
    <row r="45" spans="1:16" x14ac:dyDescent="0.25">
      <c r="A45" s="3" t="s">
        <v>36</v>
      </c>
      <c r="B45" s="53">
        <f>SUM(B46:B51)</f>
        <v>0</v>
      </c>
      <c r="C45" s="31">
        <f>SUM(C46:C51)</f>
        <v>0</v>
      </c>
      <c r="D45" s="44">
        <f>SUM(D46:D51)</f>
        <v>0</v>
      </c>
      <c r="E45" s="44">
        <f t="shared" ref="E45:I45" si="16">SUM(E46:E51)</f>
        <v>0</v>
      </c>
      <c r="F45" s="44">
        <f t="shared" ref="F45" si="17">SUM(F46:F51)</f>
        <v>0</v>
      </c>
      <c r="G45" s="44">
        <f t="shared" ref="G45" si="18">SUM(G46:G51)</f>
        <v>0</v>
      </c>
      <c r="H45" s="47">
        <v>0</v>
      </c>
      <c r="I45" s="44">
        <f t="shared" si="16"/>
        <v>0</v>
      </c>
      <c r="J45" s="47">
        <v>0</v>
      </c>
      <c r="K45" s="47">
        <v>0</v>
      </c>
      <c r="L45" s="47">
        <v>0</v>
      </c>
      <c r="M45" s="47">
        <v>0</v>
      </c>
      <c r="N45" s="44">
        <f t="shared" ref="N45" si="19">SUM(N46:N51)</f>
        <v>0</v>
      </c>
      <c r="O45" s="47">
        <v>0</v>
      </c>
      <c r="P45" s="44">
        <f t="shared" si="15"/>
        <v>0</v>
      </c>
    </row>
    <row r="46" spans="1:16" x14ac:dyDescent="0.25">
      <c r="A46" s="4" t="s">
        <v>37</v>
      </c>
      <c r="B46" s="45">
        <v>0</v>
      </c>
      <c r="C46" s="17">
        <v>0</v>
      </c>
      <c r="D46" s="47">
        <v>0</v>
      </c>
      <c r="E46" s="47">
        <v>0</v>
      </c>
      <c r="F46" s="52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1">
        <f t="shared" si="15"/>
        <v>0</v>
      </c>
    </row>
    <row r="47" spans="1:16" x14ac:dyDescent="0.25">
      <c r="A47" s="4" t="s">
        <v>38</v>
      </c>
      <c r="B47" s="45">
        <v>0</v>
      </c>
      <c r="C47" s="17">
        <v>0</v>
      </c>
      <c r="D47" s="47">
        <v>0</v>
      </c>
      <c r="E47" s="47">
        <v>0</v>
      </c>
      <c r="F47" s="52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1">
        <f t="shared" si="15"/>
        <v>0</v>
      </c>
    </row>
    <row r="48" spans="1:16" x14ac:dyDescent="0.25">
      <c r="A48" s="4" t="s">
        <v>39</v>
      </c>
      <c r="B48" s="45">
        <v>0</v>
      </c>
      <c r="C48" s="17">
        <v>0</v>
      </c>
      <c r="D48" s="47">
        <v>0</v>
      </c>
      <c r="E48" s="47">
        <v>0</v>
      </c>
      <c r="F48" s="52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1">
        <f t="shared" si="15"/>
        <v>0</v>
      </c>
    </row>
    <row r="49" spans="1:16" x14ac:dyDescent="0.25">
      <c r="A49" s="4" t="s">
        <v>40</v>
      </c>
      <c r="B49" s="45">
        <v>0</v>
      </c>
      <c r="C49" s="17">
        <v>0</v>
      </c>
      <c r="D49" s="47">
        <v>0</v>
      </c>
      <c r="E49" s="47">
        <v>0</v>
      </c>
      <c r="F49" s="52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1">
        <f t="shared" si="15"/>
        <v>0</v>
      </c>
    </row>
    <row r="50" spans="1:16" x14ac:dyDescent="0.25">
      <c r="A50" s="4" t="s">
        <v>41</v>
      </c>
      <c r="B50" s="45">
        <v>0</v>
      </c>
      <c r="C50" s="17">
        <v>0</v>
      </c>
      <c r="D50" s="47">
        <v>0</v>
      </c>
      <c r="E50" s="47">
        <v>0</v>
      </c>
      <c r="F50" s="52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1">
        <f t="shared" si="15"/>
        <v>0</v>
      </c>
    </row>
    <row r="51" spans="1:16" x14ac:dyDescent="0.25">
      <c r="A51" s="4" t="s">
        <v>42</v>
      </c>
      <c r="B51" s="45">
        <v>0</v>
      </c>
      <c r="C51" s="17">
        <v>0</v>
      </c>
      <c r="D51" s="47">
        <v>0</v>
      </c>
      <c r="E51" s="47">
        <v>0</v>
      </c>
      <c r="F51" s="52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1">
        <f t="shared" si="15"/>
        <v>0</v>
      </c>
    </row>
    <row r="52" spans="1:16" x14ac:dyDescent="0.25">
      <c r="A52" s="3" t="s">
        <v>43</v>
      </c>
      <c r="B52" s="44">
        <f>SUM(B53:B61)</f>
        <v>20500000</v>
      </c>
      <c r="C52" s="12">
        <f>SUM(C53:C61)</f>
        <v>23150527.66</v>
      </c>
      <c r="D52" s="44">
        <f>SUM(D53:D61)</f>
        <v>0</v>
      </c>
      <c r="E52" s="44">
        <f t="shared" ref="E52" si="20">SUM(E53:E61)</f>
        <v>0</v>
      </c>
      <c r="F52" s="44">
        <f t="shared" ref="F52" si="21">SUM(F53:F61)</f>
        <v>0</v>
      </c>
      <c r="G52" s="44">
        <f t="shared" ref="G52" si="22">SUM(G53:G61)</f>
        <v>0</v>
      </c>
      <c r="H52" s="44">
        <f>SUM(H53:H61)</f>
        <v>2662447.5700000003</v>
      </c>
      <c r="I52" s="44">
        <f>SUM(I53:I61)</f>
        <v>1364281.6</v>
      </c>
      <c r="J52" s="44">
        <f>SUM(J53:J61)</f>
        <v>1304640.2</v>
      </c>
      <c r="K52" s="44">
        <f>SUM(K53:K61)</f>
        <v>0</v>
      </c>
      <c r="L52" s="44">
        <f t="shared" ref="L52" si="23">SUM(L53:L61)</f>
        <v>268968.86</v>
      </c>
      <c r="M52" s="44">
        <f>SUM(M53:M61)</f>
        <v>412802.44</v>
      </c>
      <c r="N52" s="44">
        <f>SUM(N53:N61)</f>
        <v>3426494.0699999994</v>
      </c>
      <c r="O52" s="44">
        <f>SUM(O53:O61)</f>
        <v>10960099.100000001</v>
      </c>
      <c r="P52" s="44">
        <f t="shared" si="15"/>
        <v>20399733.840000004</v>
      </c>
    </row>
    <row r="53" spans="1:16" x14ac:dyDescent="0.25">
      <c r="A53" s="4" t="s">
        <v>44</v>
      </c>
      <c r="B53" s="45">
        <v>15500000</v>
      </c>
      <c r="C53" s="17">
        <v>18396527.66</v>
      </c>
      <c r="D53" s="47">
        <v>0</v>
      </c>
      <c r="E53" s="47">
        <v>0</v>
      </c>
      <c r="F53" s="52">
        <v>0</v>
      </c>
      <c r="G53" s="47">
        <v>0</v>
      </c>
      <c r="H53" s="42">
        <v>2662447.5700000003</v>
      </c>
      <c r="I53" s="43">
        <v>1364281.6</v>
      </c>
      <c r="J53" s="43">
        <v>1304640.2</v>
      </c>
      <c r="K53" s="43">
        <v>0</v>
      </c>
      <c r="L53" s="47">
        <v>0</v>
      </c>
      <c r="M53" s="39">
        <v>349154.44</v>
      </c>
      <c r="N53" s="43">
        <v>91780</v>
      </c>
      <c r="O53" s="43">
        <v>10960099.100000001</v>
      </c>
      <c r="P53" s="41">
        <f t="shared" si="15"/>
        <v>16732402.910000002</v>
      </c>
    </row>
    <row r="54" spans="1:16" x14ac:dyDescent="0.25">
      <c r="A54" s="4" t="s">
        <v>45</v>
      </c>
      <c r="B54" s="45">
        <v>2000000</v>
      </c>
      <c r="C54" s="17">
        <v>3469000</v>
      </c>
      <c r="D54" s="47">
        <v>0</v>
      </c>
      <c r="E54" s="47">
        <v>0</v>
      </c>
      <c r="F54" s="52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268968.86</v>
      </c>
      <c r="M54" s="48">
        <v>0</v>
      </c>
      <c r="N54" s="43">
        <v>3114833.26</v>
      </c>
      <c r="O54" s="43">
        <v>0</v>
      </c>
      <c r="P54" s="41">
        <f t="shared" si="15"/>
        <v>3383802.1199999996</v>
      </c>
    </row>
    <row r="55" spans="1:16" x14ac:dyDescent="0.25">
      <c r="A55" s="4" t="s">
        <v>46</v>
      </c>
      <c r="B55" s="45">
        <v>0</v>
      </c>
      <c r="C55" s="17">
        <v>120000</v>
      </c>
      <c r="D55" s="47">
        <v>0</v>
      </c>
      <c r="E55" s="47">
        <v>0</v>
      </c>
      <c r="F55" s="52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39">
        <v>63648</v>
      </c>
      <c r="N55" s="43">
        <v>55085.01</v>
      </c>
      <c r="O55" s="43">
        <v>0</v>
      </c>
      <c r="P55" s="41">
        <f t="shared" si="15"/>
        <v>118733.01000000001</v>
      </c>
    </row>
    <row r="56" spans="1:16" x14ac:dyDescent="0.25">
      <c r="A56" s="4" t="s">
        <v>47</v>
      </c>
      <c r="B56" s="45">
        <v>3000000</v>
      </c>
      <c r="C56" s="17">
        <v>0</v>
      </c>
      <c r="D56" s="47">
        <v>0</v>
      </c>
      <c r="E56" s="47">
        <v>0</v>
      </c>
      <c r="F56" s="52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3">
        <v>0</v>
      </c>
      <c r="P56" s="41">
        <f t="shared" si="15"/>
        <v>0</v>
      </c>
    </row>
    <row r="57" spans="1:16" x14ac:dyDescent="0.25">
      <c r="A57" s="4" t="s">
        <v>48</v>
      </c>
      <c r="B57" s="45">
        <v>0</v>
      </c>
      <c r="C57" s="17">
        <v>1165000</v>
      </c>
      <c r="D57" s="47">
        <v>0</v>
      </c>
      <c r="E57" s="47">
        <v>0</v>
      </c>
      <c r="F57" s="52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3">
        <v>164795.79999999999</v>
      </c>
      <c r="O57" s="43">
        <v>0</v>
      </c>
      <c r="P57" s="41">
        <f t="shared" si="15"/>
        <v>164795.79999999999</v>
      </c>
    </row>
    <row r="58" spans="1:16" x14ac:dyDescent="0.25">
      <c r="A58" s="4" t="s">
        <v>49</v>
      </c>
      <c r="B58" s="45">
        <v>0</v>
      </c>
      <c r="C58" s="17">
        <v>0</v>
      </c>
      <c r="D58" s="47">
        <v>0</v>
      </c>
      <c r="E58" s="47">
        <v>0</v>
      </c>
      <c r="F58" s="52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v>0</v>
      </c>
      <c r="P58" s="41">
        <f t="shared" si="15"/>
        <v>0</v>
      </c>
    </row>
    <row r="59" spans="1:16" x14ac:dyDescent="0.25">
      <c r="A59" s="4" t="s">
        <v>50</v>
      </c>
      <c r="B59" s="45">
        <v>0</v>
      </c>
      <c r="C59" s="17">
        <v>0</v>
      </c>
      <c r="D59" s="47">
        <v>0</v>
      </c>
      <c r="E59" s="47">
        <v>0</v>
      </c>
      <c r="F59" s="52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1">
        <f t="shared" si="15"/>
        <v>0</v>
      </c>
    </row>
    <row r="60" spans="1:16" x14ac:dyDescent="0.25">
      <c r="A60" s="4" t="s">
        <v>51</v>
      </c>
      <c r="B60" s="45">
        <v>0</v>
      </c>
      <c r="C60" s="17">
        <v>0</v>
      </c>
      <c r="D60" s="47">
        <v>0</v>
      </c>
      <c r="E60" s="47">
        <v>0</v>
      </c>
      <c r="F60" s="52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1">
        <f t="shared" si="15"/>
        <v>0</v>
      </c>
    </row>
    <row r="61" spans="1:16" x14ac:dyDescent="0.25">
      <c r="A61" s="4" t="s">
        <v>52</v>
      </c>
      <c r="B61" s="45">
        <v>0</v>
      </c>
      <c r="C61" s="17">
        <v>0</v>
      </c>
      <c r="D61" s="47">
        <v>0</v>
      </c>
      <c r="E61" s="47">
        <v>0</v>
      </c>
      <c r="F61" s="52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1">
        <f t="shared" si="15"/>
        <v>0</v>
      </c>
    </row>
    <row r="62" spans="1:16" x14ac:dyDescent="0.25">
      <c r="A62" s="3" t="s">
        <v>53</v>
      </c>
      <c r="B62" s="45">
        <f>SUM(B63:B66)</f>
        <v>0</v>
      </c>
      <c r="C62" s="31">
        <f>SUM(C63:C66)</f>
        <v>23960000</v>
      </c>
      <c r="D62" s="44">
        <f>SUM(D63:D66)</f>
        <v>0</v>
      </c>
      <c r="E62" s="44">
        <f t="shared" ref="E62" si="24">SUM(E63:E66)</f>
        <v>0</v>
      </c>
      <c r="F62" s="44">
        <f t="shared" ref="F62" si="25">SUM(F63:F66)</f>
        <v>0</v>
      </c>
      <c r="G62" s="44">
        <f t="shared" ref="G62" si="26">SUM(G63:G66)</f>
        <v>0</v>
      </c>
      <c r="H62" s="44">
        <f t="shared" ref="H62" si="27">SUM(H63:H66)</f>
        <v>0</v>
      </c>
      <c r="I62" s="44">
        <f>SUM(I63:I66)</f>
        <v>1149799.78</v>
      </c>
      <c r="J62" s="44">
        <f t="shared" ref="J62" si="28">SUM(J63:J66)</f>
        <v>0</v>
      </c>
      <c r="K62" s="44">
        <f>SUM(K63:K66)</f>
        <v>1399097.15</v>
      </c>
      <c r="L62" s="44">
        <f t="shared" ref="L62" si="29">SUM(L63:L66)</f>
        <v>0</v>
      </c>
      <c r="M62" s="44">
        <f t="shared" ref="M62" si="30">SUM(M63:M66)</f>
        <v>0</v>
      </c>
      <c r="N62" s="44">
        <f>SUM(N63:N66)</f>
        <v>1083688.3899999999</v>
      </c>
      <c r="O62" s="44">
        <f>SUM(O63:O66)</f>
        <v>18544639.390000001</v>
      </c>
      <c r="P62" s="44">
        <f t="shared" si="15"/>
        <v>22177224.710000001</v>
      </c>
    </row>
    <row r="63" spans="1:16" x14ac:dyDescent="0.25">
      <c r="A63" s="4" t="s">
        <v>54</v>
      </c>
      <c r="B63" s="45">
        <v>0</v>
      </c>
      <c r="C63" s="17">
        <v>23960000</v>
      </c>
      <c r="D63" s="47">
        <v>0</v>
      </c>
      <c r="E63" s="47">
        <v>0</v>
      </c>
      <c r="F63" s="52">
        <v>0</v>
      </c>
      <c r="G63" s="47">
        <v>0</v>
      </c>
      <c r="H63" s="47">
        <v>0</v>
      </c>
      <c r="I63" s="43">
        <v>1149799.78</v>
      </c>
      <c r="J63" s="47">
        <v>0</v>
      </c>
      <c r="K63" s="43">
        <v>1399097.15</v>
      </c>
      <c r="L63" s="47">
        <v>0</v>
      </c>
      <c r="M63" s="47">
        <v>0</v>
      </c>
      <c r="N63" s="43">
        <v>1083688.3899999999</v>
      </c>
      <c r="O63" s="43">
        <v>18544639.390000001</v>
      </c>
      <c r="P63" s="41">
        <f t="shared" si="15"/>
        <v>22177224.710000001</v>
      </c>
    </row>
    <row r="64" spans="1:16" x14ac:dyDescent="0.25">
      <c r="A64" s="4" t="s">
        <v>55</v>
      </c>
      <c r="B64" s="45">
        <v>0</v>
      </c>
      <c r="C64" s="17">
        <v>0</v>
      </c>
      <c r="D64" s="47">
        <v>0</v>
      </c>
      <c r="E64" s="47">
        <v>0</v>
      </c>
      <c r="F64" s="52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1">
        <f t="shared" si="15"/>
        <v>0</v>
      </c>
    </row>
    <row r="65" spans="1:16" x14ac:dyDescent="0.25">
      <c r="A65" s="4" t="s">
        <v>56</v>
      </c>
      <c r="B65" s="45">
        <v>0</v>
      </c>
      <c r="C65" s="17">
        <v>0</v>
      </c>
      <c r="D65" s="47">
        <v>0</v>
      </c>
      <c r="E65" s="47">
        <v>0</v>
      </c>
      <c r="F65" s="52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1">
        <f t="shared" si="15"/>
        <v>0</v>
      </c>
    </row>
    <row r="66" spans="1:16" x14ac:dyDescent="0.25">
      <c r="A66" s="4" t="s">
        <v>57</v>
      </c>
      <c r="B66" s="45">
        <v>0</v>
      </c>
      <c r="C66" s="17">
        <v>0</v>
      </c>
      <c r="D66" s="47">
        <v>0</v>
      </c>
      <c r="E66" s="47">
        <v>0</v>
      </c>
      <c r="F66" s="52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1">
        <f t="shared" si="15"/>
        <v>0</v>
      </c>
    </row>
    <row r="67" spans="1:16" x14ac:dyDescent="0.25">
      <c r="A67" s="3" t="s">
        <v>58</v>
      </c>
      <c r="B67" s="53">
        <f>SUM(B68:B69)</f>
        <v>0</v>
      </c>
      <c r="C67" s="31">
        <f>SUM(C68:C69)</f>
        <v>0</v>
      </c>
      <c r="D67" s="44">
        <f>SUM(D68:D69)</f>
        <v>0</v>
      </c>
      <c r="E67" s="44">
        <f t="shared" ref="E67:I67" si="31">SUM(E68:E69)</f>
        <v>0</v>
      </c>
      <c r="F67" s="44">
        <f t="shared" ref="F67" si="32">SUM(F68:F69)</f>
        <v>0</v>
      </c>
      <c r="G67" s="44">
        <f t="shared" ref="G67" si="33">SUM(G68:G69)</f>
        <v>0</v>
      </c>
      <c r="H67" s="44">
        <f t="shared" ref="H67" si="34">SUM(H68:H69)</f>
        <v>0</v>
      </c>
      <c r="I67" s="44">
        <f t="shared" si="31"/>
        <v>0</v>
      </c>
      <c r="J67" s="44">
        <f t="shared" ref="J67" si="35">SUM(J68:J69)</f>
        <v>0</v>
      </c>
      <c r="K67" s="44">
        <f t="shared" ref="K67" si="36">SUM(K68:K69)</f>
        <v>0</v>
      </c>
      <c r="L67" s="44">
        <f t="shared" ref="L67" si="37">SUM(L68:L69)</f>
        <v>0</v>
      </c>
      <c r="M67" s="44">
        <f t="shared" ref="M67" si="38">SUM(M68:M69)</f>
        <v>0</v>
      </c>
      <c r="N67" s="44">
        <f t="shared" ref="N67" si="39">SUM(N68:N69)</f>
        <v>0</v>
      </c>
      <c r="O67" s="44">
        <f t="shared" ref="O67" si="40">SUM(O68:O69)</f>
        <v>0</v>
      </c>
      <c r="P67" s="44">
        <f t="shared" si="15"/>
        <v>0</v>
      </c>
    </row>
    <row r="68" spans="1:16" x14ac:dyDescent="0.25">
      <c r="A68" s="4" t="s">
        <v>59</v>
      </c>
      <c r="B68" s="45">
        <v>0</v>
      </c>
      <c r="C68" s="17">
        <v>0</v>
      </c>
      <c r="D68" s="47">
        <v>0</v>
      </c>
      <c r="E68" s="47">
        <v>0</v>
      </c>
      <c r="F68" s="52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1">
        <f t="shared" si="15"/>
        <v>0</v>
      </c>
    </row>
    <row r="69" spans="1:16" x14ac:dyDescent="0.25">
      <c r="A69" s="4" t="s">
        <v>60</v>
      </c>
      <c r="B69" s="45">
        <v>0</v>
      </c>
      <c r="C69" s="17">
        <v>0</v>
      </c>
      <c r="D69" s="47">
        <v>0</v>
      </c>
      <c r="E69" s="47">
        <v>0</v>
      </c>
      <c r="F69" s="52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1">
        <f t="shared" si="15"/>
        <v>0</v>
      </c>
    </row>
    <row r="70" spans="1:16" x14ac:dyDescent="0.25">
      <c r="A70" s="3" t="s">
        <v>61</v>
      </c>
      <c r="B70" s="54">
        <f>SUM(B71:B73)</f>
        <v>0</v>
      </c>
      <c r="C70" s="31">
        <f>SUM(C71:C73)</f>
        <v>0</v>
      </c>
      <c r="D70" s="44">
        <f>SUM(D71:D73)</f>
        <v>0</v>
      </c>
      <c r="E70" s="44">
        <f>SUM(E71:E73)</f>
        <v>0</v>
      </c>
      <c r="F70" s="44">
        <f t="shared" ref="F70" si="41">SUM(F71:F73)</f>
        <v>0</v>
      </c>
      <c r="G70" s="44">
        <f t="shared" ref="G70" si="42">SUM(G71:G73)</f>
        <v>0</v>
      </c>
      <c r="H70" s="44">
        <f t="shared" ref="H70" si="43">SUM(H71:H73)</f>
        <v>0</v>
      </c>
      <c r="I70" s="44">
        <f t="shared" ref="I70" si="44">SUM(I71:I73)</f>
        <v>0</v>
      </c>
      <c r="J70" s="44">
        <f t="shared" ref="J70" si="45">SUM(J71:J73)</f>
        <v>0</v>
      </c>
      <c r="K70" s="44">
        <f t="shared" ref="K70" si="46">SUM(K71:K73)</f>
        <v>0</v>
      </c>
      <c r="L70" s="44">
        <f t="shared" ref="L70" si="47">SUM(L71:L73)</f>
        <v>0</v>
      </c>
      <c r="M70" s="44">
        <f t="shared" ref="M70" si="48">SUM(M71:M73)</f>
        <v>0</v>
      </c>
      <c r="N70" s="44">
        <f t="shared" ref="N70" si="49">SUM(N71:N73)</f>
        <v>0</v>
      </c>
      <c r="O70" s="44">
        <f t="shared" ref="O70" si="50">SUM(O71:O73)</f>
        <v>0</v>
      </c>
      <c r="P70" s="44">
        <f t="shared" si="15"/>
        <v>0</v>
      </c>
    </row>
    <row r="71" spans="1:16" x14ac:dyDescent="0.25">
      <c r="A71" s="4" t="s">
        <v>62</v>
      </c>
      <c r="B71" s="45">
        <v>0</v>
      </c>
      <c r="C71" s="17">
        <v>0</v>
      </c>
      <c r="D71" s="47">
        <v>0</v>
      </c>
      <c r="E71" s="47">
        <v>0</v>
      </c>
      <c r="F71" s="52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1">
        <f t="shared" si="15"/>
        <v>0</v>
      </c>
    </row>
    <row r="72" spans="1:16" x14ac:dyDescent="0.25">
      <c r="A72" s="4" t="s">
        <v>63</v>
      </c>
      <c r="B72" s="45">
        <v>0</v>
      </c>
      <c r="C72" s="17">
        <v>0</v>
      </c>
      <c r="D72" s="47">
        <v>0</v>
      </c>
      <c r="E72" s="47">
        <v>0</v>
      </c>
      <c r="F72" s="52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1">
        <f t="shared" si="15"/>
        <v>0</v>
      </c>
    </row>
    <row r="73" spans="1:16" x14ac:dyDescent="0.25">
      <c r="A73" s="4" t="s">
        <v>64</v>
      </c>
      <c r="B73" s="45">
        <v>0</v>
      </c>
      <c r="C73" s="17">
        <v>0</v>
      </c>
      <c r="D73" s="47">
        <v>0</v>
      </c>
      <c r="E73" s="47">
        <v>0</v>
      </c>
      <c r="F73" s="52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1">
        <f t="shared" si="15"/>
        <v>0</v>
      </c>
    </row>
    <row r="74" spans="1:16" x14ac:dyDescent="0.25">
      <c r="A74" s="1" t="s">
        <v>67</v>
      </c>
      <c r="B74" s="55"/>
      <c r="C74" s="16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</row>
    <row r="75" spans="1:16" x14ac:dyDescent="0.25">
      <c r="A75" s="3" t="s">
        <v>68</v>
      </c>
      <c r="B75" s="45">
        <f>SUM(B76:B77)</f>
        <v>0</v>
      </c>
      <c r="C75" s="31">
        <f>SUM(C76:C77)</f>
        <v>0</v>
      </c>
      <c r="D75" s="44">
        <f>SUM(D76:D77)</f>
        <v>0</v>
      </c>
      <c r="E75" s="44">
        <f t="shared" ref="E75:I75" si="51">SUM(E76:E77)</f>
        <v>0</v>
      </c>
      <c r="F75" s="44">
        <f t="shared" ref="F75" si="52">SUM(F76:F77)</f>
        <v>0</v>
      </c>
      <c r="G75" s="44">
        <f t="shared" ref="G75" si="53">SUM(G76:G77)</f>
        <v>0</v>
      </c>
      <c r="H75" s="44">
        <f t="shared" ref="H75" si="54">SUM(H76:H77)</f>
        <v>0</v>
      </c>
      <c r="I75" s="44">
        <f t="shared" si="51"/>
        <v>0</v>
      </c>
      <c r="J75" s="44">
        <f t="shared" ref="J75" si="55">SUM(J76:J77)</f>
        <v>0</v>
      </c>
      <c r="K75" s="44">
        <f t="shared" ref="K75" si="56">SUM(K76:K77)</f>
        <v>0</v>
      </c>
      <c r="L75" s="44">
        <f t="shared" ref="L75" si="57">SUM(L76:L77)</f>
        <v>0</v>
      </c>
      <c r="M75" s="44">
        <f t="shared" ref="M75" si="58">SUM(M76:M77)</f>
        <v>0</v>
      </c>
      <c r="N75" s="44">
        <f t="shared" ref="N75" si="59">SUM(N76:N77)</f>
        <v>0</v>
      </c>
      <c r="O75" s="44">
        <f t="shared" ref="O75" si="60">SUM(O76:O77)</f>
        <v>0</v>
      </c>
      <c r="P75" s="44">
        <f t="shared" ref="P75:P82" si="61">SUM(D75:O75)</f>
        <v>0</v>
      </c>
    </row>
    <row r="76" spans="1:16" x14ac:dyDescent="0.25">
      <c r="A76" s="4" t="s">
        <v>69</v>
      </c>
      <c r="B76" s="45">
        <v>0</v>
      </c>
      <c r="C76" s="1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1">
        <f t="shared" si="61"/>
        <v>0</v>
      </c>
    </row>
    <row r="77" spans="1:16" x14ac:dyDescent="0.25">
      <c r="A77" s="4" t="s">
        <v>70</v>
      </c>
      <c r="B77" s="45">
        <v>0</v>
      </c>
      <c r="C77" s="17">
        <v>0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1">
        <f t="shared" si="61"/>
        <v>0</v>
      </c>
    </row>
    <row r="78" spans="1:16" x14ac:dyDescent="0.25">
      <c r="A78" s="3" t="s">
        <v>71</v>
      </c>
      <c r="B78" s="54">
        <f>SUM(B79:B80)</f>
        <v>0</v>
      </c>
      <c r="C78" s="31">
        <f>SUM(C79:C80)</f>
        <v>0</v>
      </c>
      <c r="D78" s="44">
        <f>SUM(D79:D80)</f>
        <v>0</v>
      </c>
      <c r="E78" s="44">
        <f t="shared" ref="E78:I78" si="62">SUM(E79:E80)</f>
        <v>0</v>
      </c>
      <c r="F78" s="44">
        <f t="shared" ref="F78" si="63">SUM(F79:F80)</f>
        <v>0</v>
      </c>
      <c r="G78" s="44">
        <f t="shared" ref="G78" si="64">SUM(G79:G80)</f>
        <v>0</v>
      </c>
      <c r="H78" s="44">
        <f t="shared" ref="H78" si="65">SUM(H79:H80)</f>
        <v>0</v>
      </c>
      <c r="I78" s="44">
        <f t="shared" si="62"/>
        <v>0</v>
      </c>
      <c r="J78" s="44">
        <f t="shared" ref="J78" si="66">SUM(J79:J80)</f>
        <v>0</v>
      </c>
      <c r="K78" s="44">
        <f t="shared" ref="K78" si="67">SUM(K79:K80)</f>
        <v>0</v>
      </c>
      <c r="L78" s="44">
        <f t="shared" ref="L78" si="68">SUM(L79:L80)</f>
        <v>0</v>
      </c>
      <c r="M78" s="44">
        <f t="shared" ref="M78" si="69">SUM(M79:M80)</f>
        <v>0</v>
      </c>
      <c r="N78" s="44">
        <f t="shared" ref="N78" si="70">SUM(N79:N80)</f>
        <v>0</v>
      </c>
      <c r="O78" s="44">
        <f t="shared" ref="O78" si="71">SUM(O79:O80)</f>
        <v>0</v>
      </c>
      <c r="P78" s="44">
        <f t="shared" si="61"/>
        <v>0</v>
      </c>
    </row>
    <row r="79" spans="1:16" x14ac:dyDescent="0.25">
      <c r="A79" s="4" t="s">
        <v>72</v>
      </c>
      <c r="B79" s="45">
        <v>0</v>
      </c>
      <c r="C79" s="1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1">
        <f t="shared" si="61"/>
        <v>0</v>
      </c>
    </row>
    <row r="80" spans="1:16" x14ac:dyDescent="0.25">
      <c r="A80" s="4" t="s">
        <v>73</v>
      </c>
      <c r="B80" s="45">
        <v>0</v>
      </c>
      <c r="C80" s="1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1">
        <f t="shared" si="61"/>
        <v>0</v>
      </c>
    </row>
    <row r="81" spans="1:16" x14ac:dyDescent="0.25">
      <c r="A81" s="3" t="s">
        <v>74</v>
      </c>
      <c r="B81" s="54">
        <f>SUM(B82:B82)</f>
        <v>0</v>
      </c>
      <c r="C81" s="31">
        <f>SUM(C82:C82)</f>
        <v>0</v>
      </c>
      <c r="D81" s="44">
        <f>SUM(D82:D82)</f>
        <v>0</v>
      </c>
      <c r="E81" s="44">
        <f t="shared" ref="E81:I81" si="72">SUM(E82:E82)</f>
        <v>0</v>
      </c>
      <c r="F81" s="44">
        <f t="shared" ref="F81" si="73">SUM(F82:F82)</f>
        <v>0</v>
      </c>
      <c r="G81" s="44">
        <f t="shared" ref="G81" si="74">SUM(G82:G82)</f>
        <v>0</v>
      </c>
      <c r="H81" s="44">
        <f t="shared" ref="H81" si="75">SUM(H82:H82)</f>
        <v>0</v>
      </c>
      <c r="I81" s="44">
        <f t="shared" si="72"/>
        <v>0</v>
      </c>
      <c r="J81" s="44">
        <f t="shared" ref="J81" si="76">SUM(J82:J82)</f>
        <v>0</v>
      </c>
      <c r="K81" s="44">
        <f t="shared" ref="K81" si="77">SUM(K82:K82)</f>
        <v>0</v>
      </c>
      <c r="L81" s="44">
        <f t="shared" ref="L81" si="78">SUM(L82:L82)</f>
        <v>0</v>
      </c>
      <c r="M81" s="44">
        <f t="shared" ref="M81" si="79">SUM(M82:M82)</f>
        <v>0</v>
      </c>
      <c r="N81" s="44">
        <f t="shared" ref="N81" si="80">SUM(N82:N82)</f>
        <v>0</v>
      </c>
      <c r="O81" s="44">
        <f t="shared" ref="O81" si="81">SUM(O82:O82)</f>
        <v>0</v>
      </c>
      <c r="P81" s="44">
        <f t="shared" si="61"/>
        <v>0</v>
      </c>
    </row>
    <row r="82" spans="1:16" x14ac:dyDescent="0.25">
      <c r="A82" s="4" t="s">
        <v>75</v>
      </c>
      <c r="B82" s="45">
        <v>0</v>
      </c>
      <c r="C82" s="1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1">
        <f t="shared" si="61"/>
        <v>0</v>
      </c>
    </row>
    <row r="83" spans="1:16" s="19" customFormat="1" x14ac:dyDescent="0.25">
      <c r="A83" s="23" t="s">
        <v>65</v>
      </c>
      <c r="B83" s="56">
        <f>B10+B16+B26+B36+B45+B52+B62+B67+B70+B75+B78+B81</f>
        <v>451046126</v>
      </c>
      <c r="C83" s="24">
        <f>C10+C16+C26+C36+C45+C52+C62+C67+C70+C75+C78+C81</f>
        <v>555401133</v>
      </c>
      <c r="D83" s="56">
        <f>D10+D16+D26+D36+D45+D52+D62+D67+D70+D75+D78+D81</f>
        <v>12344269.91</v>
      </c>
      <c r="E83" s="56">
        <f t="shared" ref="E83:M83" si="82">E10+E16+E26+E36+E45+E52+E62+E67+E70+E75+E78+E81</f>
        <v>32301647.189999998</v>
      </c>
      <c r="F83" s="56">
        <f t="shared" si="82"/>
        <v>26192624.740199998</v>
      </c>
      <c r="G83" s="56">
        <f t="shared" si="82"/>
        <v>26270580.099999998</v>
      </c>
      <c r="H83" s="56">
        <f t="shared" si="82"/>
        <v>40762611.080000006</v>
      </c>
      <c r="I83" s="56">
        <f t="shared" si="82"/>
        <v>42534776.483240001</v>
      </c>
      <c r="J83" s="56">
        <f t="shared" si="82"/>
        <v>33587066.721999995</v>
      </c>
      <c r="K83" s="56">
        <f t="shared" si="82"/>
        <v>37434987.18</v>
      </c>
      <c r="L83" s="56">
        <f t="shared" si="82"/>
        <v>46813762.009999998</v>
      </c>
      <c r="M83" s="56">
        <f t="shared" si="82"/>
        <v>31073279.370000001</v>
      </c>
      <c r="N83" s="56">
        <f>N10+N16+N26+N36+N45+N52+N62+N67+N70+N75+N78+N81</f>
        <v>72167830.109999985</v>
      </c>
      <c r="O83" s="56">
        <f t="shared" ref="O83" si="83">O10+O16+O26+O36+O45+O52+O62+O67+O70+O75+O78+O81</f>
        <v>136320165.53999996</v>
      </c>
      <c r="P83" s="56">
        <f>P10+P16+P26+P36+P45+P52+P62+P67+P70+P75+P78+P81-0.01</f>
        <v>537803600.42544007</v>
      </c>
    </row>
    <row r="84" spans="1:16" x14ac:dyDescent="0.25">
      <c r="C84" s="41"/>
      <c r="P84" s="41"/>
    </row>
    <row r="85" spans="1:16" x14ac:dyDescent="0.25">
      <c r="C85" s="14"/>
    </row>
    <row r="86" spans="1:16" ht="15.75" x14ac:dyDescent="0.25">
      <c r="A86" s="28"/>
    </row>
    <row r="87" spans="1:16" ht="15.75" x14ac:dyDescent="0.25">
      <c r="A87" s="27"/>
      <c r="N87" s="14"/>
    </row>
    <row r="91" spans="1:16" x14ac:dyDescent="0.25">
      <c r="A91" s="18" t="s">
        <v>100</v>
      </c>
    </row>
    <row r="92" spans="1:16" x14ac:dyDescent="0.25">
      <c r="A92" s="18" t="s">
        <v>101</v>
      </c>
    </row>
    <row r="93" spans="1:16" x14ac:dyDescent="0.25">
      <c r="A93" s="18" t="s">
        <v>102</v>
      </c>
    </row>
  </sheetData>
  <mergeCells count="9">
    <mergeCell ref="A5:P5"/>
    <mergeCell ref="D7:P7"/>
    <mergeCell ref="A1:P1"/>
    <mergeCell ref="A2:P2"/>
    <mergeCell ref="A7:A8"/>
    <mergeCell ref="B7:B8"/>
    <mergeCell ref="A3:P3"/>
    <mergeCell ref="A4:P4"/>
    <mergeCell ref="C7:C8"/>
  </mergeCells>
  <pageMargins left="0.15748031496062992" right="0.15748031496062992" top="0.23622047244094491" bottom="0.35433070866141736" header="0.15748031496062992" footer="0.15748031496062992"/>
  <pageSetup paperSize="5" scale="50" orientation="landscape" horizontalDpi="4294967295" verticalDpi="4294967295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7"/>
  <sheetViews>
    <sheetView showGridLines="0" zoomScaleNormal="100" workbookViewId="0">
      <pane xSplit="1" ySplit="7" topLeftCell="J64" activePane="bottomRight" state="frozen"/>
      <selection pane="topRight" activeCell="B1" sqref="B1"/>
      <selection pane="bottomLeft" activeCell="A8" sqref="A8"/>
      <selection pane="bottomRight" activeCell="M9" sqref="M9:M82"/>
    </sheetView>
  </sheetViews>
  <sheetFormatPr baseColWidth="10" defaultColWidth="11.42578125" defaultRowHeight="15" x14ac:dyDescent="0.25"/>
  <cols>
    <col min="1" max="1" width="93.7109375" bestFit="1" customWidth="1"/>
    <col min="2" max="5" width="15.5703125" bestFit="1" customWidth="1"/>
    <col min="6" max="8" width="15.7109375" bestFit="1" customWidth="1"/>
    <col min="9" max="9" width="15.5703125" bestFit="1" customWidth="1"/>
    <col min="10" max="10" width="17.28515625" customWidth="1"/>
    <col min="11" max="11" width="16" bestFit="1" customWidth="1"/>
    <col min="12" max="12" width="15.5703125" bestFit="1" customWidth="1"/>
    <col min="13" max="13" width="16.7109375" bestFit="1" customWidth="1"/>
    <col min="14" max="14" width="17.140625" bestFit="1" customWidth="1"/>
  </cols>
  <sheetData>
    <row r="1" spans="1:14" ht="28.5" customHeight="1" x14ac:dyDescent="0.25">
      <c r="A1" s="60" t="s">
        <v>96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ht="21" customHeight="1" x14ac:dyDescent="0.25">
      <c r="A2" s="62" t="s">
        <v>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5.75" x14ac:dyDescent="0.25">
      <c r="A3" s="64">
        <v>2022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ht="15.75" customHeight="1" x14ac:dyDescent="0.25">
      <c r="A4" s="66" t="s">
        <v>98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5.75" customHeight="1" x14ac:dyDescent="0.25">
      <c r="A5" s="67" t="s">
        <v>76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7" spans="1:14" s="19" customFormat="1" ht="23.25" customHeight="1" x14ac:dyDescent="0.25">
      <c r="A7" s="20" t="s">
        <v>66</v>
      </c>
      <c r="B7" s="21" t="s">
        <v>78</v>
      </c>
      <c r="C7" s="21" t="s">
        <v>79</v>
      </c>
      <c r="D7" s="21" t="s">
        <v>80</v>
      </c>
      <c r="E7" s="21" t="s">
        <v>81</v>
      </c>
      <c r="F7" s="22" t="s">
        <v>82</v>
      </c>
      <c r="G7" s="21" t="s">
        <v>83</v>
      </c>
      <c r="H7" s="22" t="s">
        <v>84</v>
      </c>
      <c r="I7" s="21" t="s">
        <v>85</v>
      </c>
      <c r="J7" s="21" t="s">
        <v>86</v>
      </c>
      <c r="K7" s="21" t="s">
        <v>87</v>
      </c>
      <c r="L7" s="21" t="s">
        <v>88</v>
      </c>
      <c r="M7" s="22" t="s">
        <v>89</v>
      </c>
      <c r="N7" s="21" t="s">
        <v>77</v>
      </c>
    </row>
    <row r="8" spans="1:14" x14ac:dyDescent="0.25">
      <c r="A8" s="1" t="s">
        <v>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3" t="s">
        <v>1</v>
      </c>
      <c r="B9" s="12">
        <f t="shared" ref="B9:G9" si="0">SUM(B10:B14)</f>
        <v>9197197.9000000004</v>
      </c>
      <c r="C9" s="12">
        <f t="shared" si="0"/>
        <v>27350837.859999999</v>
      </c>
      <c r="D9" s="12">
        <f t="shared" si="0"/>
        <v>21439507.289999999</v>
      </c>
      <c r="E9" s="12">
        <f t="shared" si="0"/>
        <v>20367739.509999998</v>
      </c>
      <c r="F9" s="12">
        <f t="shared" si="0"/>
        <v>18711631.09</v>
      </c>
      <c r="G9" s="12">
        <f t="shared" si="0"/>
        <v>18962422.010000002</v>
      </c>
      <c r="H9" s="12">
        <f>SUM(H10:H14)</f>
        <v>20254777.709999997</v>
      </c>
      <c r="I9" s="12">
        <f>SUM(I10:I14)</f>
        <v>30190343.5</v>
      </c>
      <c r="J9" s="12">
        <f t="shared" ref="J9" si="1">SUM(J10:J14)</f>
        <v>19707752.75</v>
      </c>
      <c r="K9" s="12">
        <f>SUM(K10:K14)</f>
        <v>19689466.289999999</v>
      </c>
      <c r="L9" s="44">
        <f>SUM(L10:L14)</f>
        <v>53696264.579999998</v>
      </c>
      <c r="M9" s="44">
        <f>SUM(M10:M14)</f>
        <v>29874391.859999999</v>
      </c>
      <c r="N9" s="12">
        <f t="shared" ref="N9:N40" si="2">SUM(B9:M9)</f>
        <v>289442332.35000002</v>
      </c>
    </row>
    <row r="10" spans="1:14" x14ac:dyDescent="0.25">
      <c r="A10" s="4" t="s">
        <v>2</v>
      </c>
      <c r="B10" s="11">
        <v>7291165</v>
      </c>
      <c r="C10" s="11">
        <v>23090555</v>
      </c>
      <c r="D10" s="29">
        <v>18288382.699999999</v>
      </c>
      <c r="E10" s="34">
        <v>15725268.719999999</v>
      </c>
      <c r="F10" s="34">
        <v>15570445</v>
      </c>
      <c r="G10" s="11">
        <v>15789057</v>
      </c>
      <c r="H10" s="29">
        <v>17093096.329999998</v>
      </c>
      <c r="I10" s="11">
        <v>15760433.5</v>
      </c>
      <c r="J10" s="30">
        <v>16388633.07</v>
      </c>
      <c r="K10" s="38">
        <v>16375676.460000001</v>
      </c>
      <c r="L10" s="43">
        <v>34389326.259999998</v>
      </c>
      <c r="M10" s="46">
        <v>16662114.99</v>
      </c>
      <c r="N10" s="14">
        <f>SUM(B10:M10)</f>
        <v>212424154.03</v>
      </c>
    </row>
    <row r="11" spans="1:14" x14ac:dyDescent="0.25">
      <c r="A11" s="4" t="s">
        <v>3</v>
      </c>
      <c r="B11" s="11">
        <v>806000</v>
      </c>
      <c r="C11" s="11">
        <v>806000</v>
      </c>
      <c r="D11" s="34">
        <v>806000</v>
      </c>
      <c r="E11" s="34">
        <v>2316000</v>
      </c>
      <c r="F11" s="34">
        <v>806000</v>
      </c>
      <c r="G11" s="11">
        <v>806000</v>
      </c>
      <c r="H11" s="11">
        <v>806000</v>
      </c>
      <c r="I11" s="11">
        <v>12066757.08</v>
      </c>
      <c r="J11" s="30">
        <v>881000</v>
      </c>
      <c r="K11" s="39">
        <v>881000</v>
      </c>
      <c r="L11" s="43">
        <v>16837888.109999999</v>
      </c>
      <c r="M11" s="46">
        <v>10688317.279999999</v>
      </c>
      <c r="N11" s="14">
        <f>SUM(B11:M11)</f>
        <v>48506962.469999999</v>
      </c>
    </row>
    <row r="12" spans="1:14" x14ac:dyDescent="0.25">
      <c r="A12" s="4" t="s">
        <v>4</v>
      </c>
      <c r="B12" s="32">
        <v>0</v>
      </c>
      <c r="C12" s="32">
        <v>0</v>
      </c>
      <c r="D12" s="30">
        <v>0</v>
      </c>
      <c r="E12" s="30">
        <v>0</v>
      </c>
      <c r="F12" s="30">
        <v>0</v>
      </c>
      <c r="G12" s="32">
        <v>0</v>
      </c>
      <c r="H12" s="30">
        <v>0</v>
      </c>
      <c r="I12" s="30">
        <v>0</v>
      </c>
      <c r="J12" s="30">
        <v>0</v>
      </c>
      <c r="K12" s="32">
        <v>0</v>
      </c>
      <c r="L12" s="48">
        <v>0</v>
      </c>
      <c r="M12" s="47">
        <v>0</v>
      </c>
      <c r="N12" s="14">
        <f t="shared" si="2"/>
        <v>0</v>
      </c>
    </row>
    <row r="13" spans="1:14" x14ac:dyDescent="0.25">
      <c r="A13" s="4" t="s">
        <v>5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2">
        <v>0</v>
      </c>
      <c r="H13" s="30">
        <v>0</v>
      </c>
      <c r="I13" s="30">
        <v>0</v>
      </c>
      <c r="J13" s="30">
        <v>0</v>
      </c>
      <c r="K13" s="32">
        <v>0</v>
      </c>
      <c r="L13" s="48">
        <v>0</v>
      </c>
      <c r="M13" s="47">
        <v>0</v>
      </c>
      <c r="N13" s="14">
        <f t="shared" si="2"/>
        <v>0</v>
      </c>
    </row>
    <row r="14" spans="1:14" x14ac:dyDescent="0.25">
      <c r="A14" s="4" t="s">
        <v>6</v>
      </c>
      <c r="B14" s="11">
        <v>1100032.9000000001</v>
      </c>
      <c r="C14" s="11">
        <v>3454282.8600000003</v>
      </c>
      <c r="D14" s="11">
        <v>2345124.5900000003</v>
      </c>
      <c r="E14" s="34">
        <v>2326470.7900000005</v>
      </c>
      <c r="F14" s="34">
        <v>2335186.0900000003</v>
      </c>
      <c r="G14" s="11">
        <v>2367365.0100000002</v>
      </c>
      <c r="H14" s="11">
        <v>2355681.38</v>
      </c>
      <c r="I14" s="11">
        <v>2363152.92</v>
      </c>
      <c r="J14" s="30">
        <v>2438119.6800000002</v>
      </c>
      <c r="K14" s="39">
        <v>2432789.83</v>
      </c>
      <c r="L14" s="43">
        <v>2469050.21</v>
      </c>
      <c r="M14" s="43">
        <v>2523959.5900000003</v>
      </c>
      <c r="N14" s="14">
        <f>SUM(B14:M14)</f>
        <v>28511215.849999998</v>
      </c>
    </row>
    <row r="15" spans="1:14" x14ac:dyDescent="0.25">
      <c r="A15" s="3" t="s">
        <v>7</v>
      </c>
      <c r="B15" s="12">
        <f t="shared" ref="B15:G15" si="3">SUM(B16:B24)</f>
        <v>2747072.01</v>
      </c>
      <c r="C15" s="12">
        <f t="shared" si="3"/>
        <v>4150809.33</v>
      </c>
      <c r="D15" s="12">
        <f t="shared" si="3"/>
        <v>2628192.7999999998</v>
      </c>
      <c r="E15" s="12">
        <f t="shared" si="3"/>
        <v>4869200.5900000008</v>
      </c>
      <c r="F15" s="12">
        <f t="shared" si="3"/>
        <v>18988532.420000002</v>
      </c>
      <c r="G15" s="12">
        <f t="shared" si="3"/>
        <v>19214174.11324</v>
      </c>
      <c r="H15" s="12">
        <f t="shared" ref="H15:J15" si="4">SUM(H16:H24)</f>
        <v>10274757.891999999</v>
      </c>
      <c r="I15" s="12">
        <f>SUM(I16:I24)</f>
        <v>5445546.5300000003</v>
      </c>
      <c r="J15" s="12">
        <f t="shared" si="4"/>
        <v>26437040.399999999</v>
      </c>
      <c r="K15" s="12">
        <f>SUM(K16:K24)</f>
        <v>10571010.640000001</v>
      </c>
      <c r="L15" s="44">
        <f>SUM(L16:L24)</f>
        <v>10181563.479999999</v>
      </c>
      <c r="M15" s="44">
        <f>SUM(M16:M24)</f>
        <v>66113106.309999987</v>
      </c>
      <c r="N15" s="12">
        <f t="shared" si="2"/>
        <v>181621006.51524001</v>
      </c>
    </row>
    <row r="16" spans="1:14" x14ac:dyDescent="0.25">
      <c r="A16" s="4" t="s">
        <v>8</v>
      </c>
      <c r="B16" s="11">
        <v>2747072.01</v>
      </c>
      <c r="C16" s="11">
        <v>2130501.86</v>
      </c>
      <c r="D16" s="11">
        <v>3126421.79</v>
      </c>
      <c r="E16" s="34">
        <v>3342459.8800000004</v>
      </c>
      <c r="F16" s="34">
        <v>3618915.34</v>
      </c>
      <c r="G16" s="11">
        <v>3218530.44</v>
      </c>
      <c r="H16" s="11">
        <v>3062818.702</v>
      </c>
      <c r="I16" s="11">
        <v>2545058.2599999998</v>
      </c>
      <c r="J16" s="11">
        <v>3893867.51</v>
      </c>
      <c r="K16" s="39">
        <v>1635725.8200000003</v>
      </c>
      <c r="L16" s="43">
        <v>3590145.63</v>
      </c>
      <c r="M16" s="43">
        <v>4714720.9099999992</v>
      </c>
      <c r="N16" s="14">
        <f>SUM(B16:M16)</f>
        <v>37626238.151999995</v>
      </c>
    </row>
    <row r="17" spans="1:14" x14ac:dyDescent="0.25">
      <c r="A17" s="4" t="s">
        <v>9</v>
      </c>
      <c r="B17" s="30">
        <v>0</v>
      </c>
      <c r="C17" s="32">
        <v>0</v>
      </c>
      <c r="D17" s="11">
        <v>109863.9</v>
      </c>
      <c r="E17" s="13">
        <v>0</v>
      </c>
      <c r="F17" s="11">
        <v>0</v>
      </c>
      <c r="G17" s="11">
        <v>1226735.5</v>
      </c>
      <c r="H17" s="11">
        <v>1427786.6400000001</v>
      </c>
      <c r="I17" s="11">
        <v>0</v>
      </c>
      <c r="J17" s="11">
        <v>0</v>
      </c>
      <c r="K17" s="40">
        <v>138635.24</v>
      </c>
      <c r="L17" s="43">
        <v>133333.32</v>
      </c>
      <c r="M17" s="41">
        <v>4669737.1900000004</v>
      </c>
      <c r="N17" s="14">
        <f>SUM(B17:M17)</f>
        <v>7706091.790000001</v>
      </c>
    </row>
    <row r="18" spans="1:14" x14ac:dyDescent="0.25">
      <c r="A18" s="4" t="s">
        <v>10</v>
      </c>
      <c r="B18" s="30">
        <v>0</v>
      </c>
      <c r="C18" s="32">
        <v>0</v>
      </c>
      <c r="D18" s="11">
        <v>0</v>
      </c>
      <c r="E18" s="30">
        <v>0</v>
      </c>
      <c r="F18" s="34">
        <v>4000000</v>
      </c>
      <c r="G18" s="11">
        <v>6500000</v>
      </c>
      <c r="H18" s="11">
        <v>0</v>
      </c>
      <c r="I18" s="11">
        <v>0</v>
      </c>
      <c r="J18" s="11">
        <v>0</v>
      </c>
      <c r="K18" s="40">
        <v>4709018.32</v>
      </c>
      <c r="L18" s="48">
        <v>0</v>
      </c>
      <c r="M18" s="41">
        <v>19639712.129999999</v>
      </c>
      <c r="N18" s="14">
        <f>SUM(B18:M18)</f>
        <v>34848730.450000003</v>
      </c>
    </row>
    <row r="19" spans="1:14" x14ac:dyDescent="0.25">
      <c r="A19" s="4" t="s">
        <v>11</v>
      </c>
      <c r="B19" s="30">
        <v>0</v>
      </c>
      <c r="C19" s="32">
        <v>0</v>
      </c>
      <c r="D19" s="29">
        <v>14600</v>
      </c>
      <c r="E19" s="30">
        <v>0</v>
      </c>
      <c r="F19" s="11">
        <v>0</v>
      </c>
      <c r="G19" s="11">
        <v>565689.05000000005</v>
      </c>
      <c r="H19" s="11">
        <v>1820</v>
      </c>
      <c r="I19" s="11">
        <v>0</v>
      </c>
      <c r="J19" s="11">
        <v>0</v>
      </c>
      <c r="K19" s="11">
        <v>0</v>
      </c>
      <c r="L19" s="48">
        <v>0</v>
      </c>
      <c r="M19" s="41">
        <v>1892832.35</v>
      </c>
      <c r="N19" s="14">
        <f>SUM(B19:M19)</f>
        <v>2474941.4000000004</v>
      </c>
    </row>
    <row r="20" spans="1:14" x14ac:dyDescent="0.25">
      <c r="A20" s="4" t="s">
        <v>12</v>
      </c>
      <c r="B20" s="30">
        <v>0</v>
      </c>
      <c r="C20" s="11">
        <v>1530498.48</v>
      </c>
      <c r="D20" s="35">
        <v>-1222990.48</v>
      </c>
      <c r="E20" s="13">
        <v>0</v>
      </c>
      <c r="F20" s="34">
        <v>11283955.119999999</v>
      </c>
      <c r="G20" s="11">
        <v>5096501.0832400015</v>
      </c>
      <c r="H20" s="11">
        <v>1524561.8800000001</v>
      </c>
      <c r="I20" s="11">
        <v>2207226.4700000002</v>
      </c>
      <c r="J20" s="11">
        <v>8027934.5599999996</v>
      </c>
      <c r="K20" s="39">
        <v>2053109.8199999998</v>
      </c>
      <c r="L20" s="43">
        <v>5132007.1099999994</v>
      </c>
      <c r="M20" s="41">
        <v>14311480.550000001</v>
      </c>
      <c r="N20" s="14">
        <f>SUM(B20:M20)</f>
        <v>49944284.593239993</v>
      </c>
    </row>
    <row r="21" spans="1:14" x14ac:dyDescent="0.25">
      <c r="A21" s="4" t="s">
        <v>13</v>
      </c>
      <c r="B21" s="30">
        <v>0</v>
      </c>
      <c r="C21" s="11">
        <v>421608.99</v>
      </c>
      <c r="D21" s="11">
        <v>0</v>
      </c>
      <c r="E21" s="29">
        <v>456725.24</v>
      </c>
      <c r="F21" s="29">
        <v>254031.96</v>
      </c>
      <c r="G21" s="29">
        <v>255188.25</v>
      </c>
      <c r="H21" s="11">
        <v>2970955.91</v>
      </c>
      <c r="I21" s="11">
        <v>0</v>
      </c>
      <c r="J21" s="11">
        <v>0</v>
      </c>
      <c r="K21" s="39">
        <v>1972406.3299999998</v>
      </c>
      <c r="L21" s="42">
        <v>231443.77000000002</v>
      </c>
      <c r="M21" s="43">
        <v>0</v>
      </c>
      <c r="N21" s="14">
        <f t="shared" si="2"/>
        <v>6562360.4499999993</v>
      </c>
    </row>
    <row r="22" spans="1:14" x14ac:dyDescent="0.25">
      <c r="A22" s="4" t="s">
        <v>14</v>
      </c>
      <c r="B22" s="30">
        <v>0</v>
      </c>
      <c r="C22" s="32">
        <v>0</v>
      </c>
      <c r="D22" s="11">
        <v>214857.55</v>
      </c>
      <c r="E22" s="34">
        <v>8260</v>
      </c>
      <c r="F22" s="34">
        <v>4130</v>
      </c>
      <c r="G22" s="32">
        <v>852798.52</v>
      </c>
      <c r="H22" s="11">
        <f>1167097.88+7455</f>
        <v>1174552.8799999999</v>
      </c>
      <c r="I22" s="11">
        <v>667821</v>
      </c>
      <c r="J22" s="11">
        <v>4311521.5599999996</v>
      </c>
      <c r="K22" s="40">
        <v>31087.33</v>
      </c>
      <c r="L22" s="43">
        <v>1032398.52</v>
      </c>
      <c r="M22" s="41">
        <v>8940064.0199999977</v>
      </c>
      <c r="N22" s="14">
        <f>SUM(B22:M22)</f>
        <v>17237491.379999995</v>
      </c>
    </row>
    <row r="23" spans="1:14" x14ac:dyDescent="0.25">
      <c r="A23" s="4" t="s">
        <v>15</v>
      </c>
      <c r="B23" s="30">
        <v>0</v>
      </c>
      <c r="C23" s="11">
        <v>68200</v>
      </c>
      <c r="D23" s="11">
        <v>385440.04000000004</v>
      </c>
      <c r="E23" s="29">
        <v>424372.57</v>
      </c>
      <c r="F23" s="37">
        <v>-172500</v>
      </c>
      <c r="G23" s="11">
        <v>1498731.27</v>
      </c>
      <c r="H23" s="11">
        <v>112261.88</v>
      </c>
      <c r="I23" s="11">
        <v>25440.799999999999</v>
      </c>
      <c r="J23" s="11">
        <v>10203716.77</v>
      </c>
      <c r="K23" s="39">
        <v>31027.78</v>
      </c>
      <c r="L23" s="43">
        <v>62235.130000000005</v>
      </c>
      <c r="M23" s="41">
        <v>8177784.9299999997</v>
      </c>
      <c r="N23" s="14">
        <f>SUM(B23:M23)</f>
        <v>20816711.169999998</v>
      </c>
    </row>
    <row r="24" spans="1:14" x14ac:dyDescent="0.25">
      <c r="A24" s="4" t="s">
        <v>16</v>
      </c>
      <c r="B24" s="30">
        <v>0</v>
      </c>
      <c r="C24" s="32">
        <v>0</v>
      </c>
      <c r="D24" s="15">
        <v>0</v>
      </c>
      <c r="E24" s="34">
        <v>637382.9</v>
      </c>
      <c r="F24" s="11">
        <v>0</v>
      </c>
      <c r="G24" s="32">
        <v>0</v>
      </c>
      <c r="H24" s="11">
        <v>0</v>
      </c>
      <c r="I24" s="11">
        <v>0</v>
      </c>
      <c r="J24" s="11">
        <v>0</v>
      </c>
      <c r="K24" s="11">
        <v>0</v>
      </c>
      <c r="L24" s="48">
        <v>0</v>
      </c>
      <c r="M24" s="41">
        <v>3766774.2299999995</v>
      </c>
      <c r="N24" s="14">
        <f>SUM(B24:M24)</f>
        <v>4404157.13</v>
      </c>
    </row>
    <row r="25" spans="1:14" x14ac:dyDescent="0.25">
      <c r="A25" s="3" t="s">
        <v>17</v>
      </c>
      <c r="B25" s="12">
        <f>SUM(B26:B34)</f>
        <v>400000</v>
      </c>
      <c r="C25" s="12">
        <f>SUM(C26:C34)</f>
        <v>800000</v>
      </c>
      <c r="D25" s="12">
        <f>SUM(D26:D34)</f>
        <v>2124924.6502</v>
      </c>
      <c r="E25" s="12">
        <f t="shared" ref="E25:J25" si="5">SUM(E26:E34)</f>
        <v>1033640</v>
      </c>
      <c r="F25" s="12">
        <f t="shared" si="5"/>
        <v>400000</v>
      </c>
      <c r="G25" s="12">
        <f>SUM(G26:G34)</f>
        <v>1844098.98</v>
      </c>
      <c r="H25" s="12">
        <f>SUM(H26:H34)</f>
        <v>888295.45</v>
      </c>
      <c r="I25" s="12">
        <f>SUM(I26:I34)</f>
        <v>400000</v>
      </c>
      <c r="J25" s="12">
        <f t="shared" si="5"/>
        <v>400000</v>
      </c>
      <c r="K25" s="12">
        <f>SUM(K26:K34)</f>
        <v>400000</v>
      </c>
      <c r="L25" s="44">
        <f>SUM(L26:L34)</f>
        <v>2850843.6</v>
      </c>
      <c r="M25" s="44">
        <f>SUM(M26:M34)</f>
        <v>9402412.7800000012</v>
      </c>
      <c r="N25" s="12">
        <f t="shared" si="2"/>
        <v>20944215.460200004</v>
      </c>
    </row>
    <row r="26" spans="1:14" x14ac:dyDescent="0.25">
      <c r="A26" s="4" t="s">
        <v>18</v>
      </c>
      <c r="B26" s="30">
        <v>0</v>
      </c>
      <c r="C26" s="32">
        <v>0</v>
      </c>
      <c r="D26" s="11">
        <v>101219.73999999999</v>
      </c>
      <c r="E26" s="30">
        <v>0</v>
      </c>
      <c r="F26" s="30">
        <v>0</v>
      </c>
      <c r="G26" s="11">
        <v>186558.91999999998</v>
      </c>
      <c r="H26" s="11">
        <v>80052.25</v>
      </c>
      <c r="I26" s="30">
        <v>0</v>
      </c>
      <c r="J26" s="30">
        <v>0</v>
      </c>
      <c r="K26" s="30">
        <v>0</v>
      </c>
      <c r="L26" s="48">
        <v>0</v>
      </c>
      <c r="M26" s="41">
        <v>2415933.41</v>
      </c>
      <c r="N26" s="14">
        <f>SUM(B26:M26)</f>
        <v>2783764.3200000003</v>
      </c>
    </row>
    <row r="27" spans="1:14" x14ac:dyDescent="0.25">
      <c r="A27" s="4" t="s">
        <v>19</v>
      </c>
      <c r="B27" s="30">
        <v>0</v>
      </c>
      <c r="C27" s="32">
        <v>0</v>
      </c>
      <c r="D27" s="11">
        <v>300310</v>
      </c>
      <c r="E27" s="30">
        <v>0</v>
      </c>
      <c r="F27" s="30">
        <v>0</v>
      </c>
      <c r="G27" s="32">
        <v>0</v>
      </c>
      <c r="H27" s="30">
        <v>0</v>
      </c>
      <c r="I27" s="30">
        <v>0</v>
      </c>
      <c r="J27" s="30">
        <v>0</v>
      </c>
      <c r="K27" s="30">
        <v>0</v>
      </c>
      <c r="L27" s="48">
        <v>0</v>
      </c>
      <c r="M27" s="41">
        <v>71122.2</v>
      </c>
      <c r="N27" s="14">
        <f>SUM(B27:M27)</f>
        <v>371432.2</v>
      </c>
    </row>
    <row r="28" spans="1:14" x14ac:dyDescent="0.25">
      <c r="A28" s="4" t="s">
        <v>20</v>
      </c>
      <c r="B28" s="30">
        <v>0</v>
      </c>
      <c r="C28" s="32">
        <v>0</v>
      </c>
      <c r="D28" s="11">
        <v>637672</v>
      </c>
      <c r="E28" s="34">
        <v>233640</v>
      </c>
      <c r="F28" s="30">
        <v>0</v>
      </c>
      <c r="G28" s="11">
        <v>76343.45</v>
      </c>
      <c r="H28" s="30">
        <v>0</v>
      </c>
      <c r="I28" s="30">
        <v>0</v>
      </c>
      <c r="J28" s="30">
        <v>0</v>
      </c>
      <c r="K28" s="30">
        <v>0</v>
      </c>
      <c r="L28" s="43">
        <v>1287403.6000000001</v>
      </c>
      <c r="M28" s="41">
        <v>1108888.79</v>
      </c>
      <c r="N28" s="14">
        <f>SUM(B28:M28)</f>
        <v>3343947.84</v>
      </c>
    </row>
    <row r="29" spans="1:14" x14ac:dyDescent="0.25">
      <c r="A29" s="4" t="s">
        <v>21</v>
      </c>
      <c r="B29" s="30">
        <v>0</v>
      </c>
      <c r="C29" s="32">
        <v>0</v>
      </c>
      <c r="D29" s="15">
        <v>0</v>
      </c>
      <c r="E29" s="30">
        <v>0</v>
      </c>
      <c r="F29" s="30">
        <v>0</v>
      </c>
      <c r="G29" s="32">
        <v>0</v>
      </c>
      <c r="H29" s="30">
        <v>0</v>
      </c>
      <c r="I29" s="30">
        <v>0</v>
      </c>
      <c r="J29" s="30">
        <v>0</v>
      </c>
      <c r="K29" s="30">
        <v>0</v>
      </c>
      <c r="L29" s="48">
        <v>0</v>
      </c>
      <c r="M29" s="47">
        <v>0</v>
      </c>
      <c r="N29" s="14">
        <f t="shared" si="2"/>
        <v>0</v>
      </c>
    </row>
    <row r="30" spans="1:14" x14ac:dyDescent="0.25">
      <c r="A30" s="4" t="s">
        <v>22</v>
      </c>
      <c r="B30" s="30">
        <v>0</v>
      </c>
      <c r="C30" s="32">
        <v>0</v>
      </c>
      <c r="D30" s="11">
        <v>302059.98719999997</v>
      </c>
      <c r="E30" s="30">
        <v>0</v>
      </c>
      <c r="F30" s="30">
        <v>0</v>
      </c>
      <c r="G30" s="32">
        <v>0</v>
      </c>
      <c r="H30" s="30">
        <v>0</v>
      </c>
      <c r="I30" s="30">
        <v>0</v>
      </c>
      <c r="J30" s="30">
        <v>0</v>
      </c>
      <c r="K30" s="30">
        <v>0</v>
      </c>
      <c r="L30" s="48">
        <v>0</v>
      </c>
      <c r="M30" s="47">
        <v>0</v>
      </c>
      <c r="N30" s="14">
        <f t="shared" si="2"/>
        <v>302059.98719999997</v>
      </c>
    </row>
    <row r="31" spans="1:14" x14ac:dyDescent="0.25">
      <c r="A31" s="4" t="s">
        <v>23</v>
      </c>
      <c r="B31" s="30">
        <v>0</v>
      </c>
      <c r="C31" s="32">
        <v>0</v>
      </c>
      <c r="D31" s="29">
        <v>95338.1</v>
      </c>
      <c r="E31" s="30">
        <v>0</v>
      </c>
      <c r="F31" s="30">
        <v>0</v>
      </c>
      <c r="G31" s="32">
        <v>0</v>
      </c>
      <c r="H31" s="30">
        <v>0</v>
      </c>
      <c r="I31" s="30">
        <v>0</v>
      </c>
      <c r="J31" s="30">
        <v>0</v>
      </c>
      <c r="K31" s="30">
        <v>0</v>
      </c>
      <c r="L31" s="48">
        <v>0</v>
      </c>
      <c r="M31" s="41">
        <v>447277.04</v>
      </c>
      <c r="N31" s="14">
        <f>SUM(B31:M31)</f>
        <v>542615.14</v>
      </c>
    </row>
    <row r="32" spans="1:14" x14ac:dyDescent="0.25">
      <c r="A32" s="4" t="s">
        <v>24</v>
      </c>
      <c r="B32" s="11">
        <v>400000</v>
      </c>
      <c r="C32" s="11">
        <v>800000</v>
      </c>
      <c r="D32" s="15">
        <v>0</v>
      </c>
      <c r="E32" s="34">
        <v>800000</v>
      </c>
      <c r="F32" s="34">
        <v>400000</v>
      </c>
      <c r="G32" s="11">
        <v>355000</v>
      </c>
      <c r="H32" s="11">
        <v>800000</v>
      </c>
      <c r="I32" s="11">
        <v>400000</v>
      </c>
      <c r="J32" s="30">
        <v>400000</v>
      </c>
      <c r="K32" s="39">
        <v>400000</v>
      </c>
      <c r="L32" s="43">
        <v>1200000</v>
      </c>
      <c r="M32" s="41">
        <v>1367788.12</v>
      </c>
      <c r="N32" s="14">
        <f>SUM(B32:M32)</f>
        <v>7322788.1200000001</v>
      </c>
    </row>
    <row r="33" spans="1:14" x14ac:dyDescent="0.25">
      <c r="A33" s="4" t="s">
        <v>25</v>
      </c>
      <c r="B33" s="30">
        <v>0</v>
      </c>
      <c r="C33" s="30">
        <v>0</v>
      </c>
      <c r="D33" s="15">
        <v>0</v>
      </c>
      <c r="E33" s="30">
        <v>0</v>
      </c>
      <c r="F33" s="30">
        <v>0</v>
      </c>
      <c r="G33" s="32">
        <v>0</v>
      </c>
      <c r="H33" s="30">
        <v>0</v>
      </c>
      <c r="I33" s="30">
        <v>0</v>
      </c>
      <c r="J33" s="30">
        <v>0</v>
      </c>
      <c r="K33" s="30">
        <v>0</v>
      </c>
      <c r="L33" s="48">
        <v>0</v>
      </c>
      <c r="M33" s="47">
        <v>0</v>
      </c>
      <c r="N33" s="14">
        <f t="shared" si="2"/>
        <v>0</v>
      </c>
    </row>
    <row r="34" spans="1:14" x14ac:dyDescent="0.25">
      <c r="A34" s="4" t="s">
        <v>26</v>
      </c>
      <c r="B34" s="30">
        <v>0</v>
      </c>
      <c r="C34" s="30">
        <v>0</v>
      </c>
      <c r="D34" s="11">
        <v>688324.82299999997</v>
      </c>
      <c r="E34" s="30">
        <v>0</v>
      </c>
      <c r="F34" s="30">
        <v>0</v>
      </c>
      <c r="G34" s="11">
        <v>1226196.6100000001</v>
      </c>
      <c r="H34" s="11">
        <v>8243.2000000000007</v>
      </c>
      <c r="I34" s="30">
        <v>0</v>
      </c>
      <c r="J34" s="30">
        <v>0</v>
      </c>
      <c r="K34" s="30">
        <v>0</v>
      </c>
      <c r="L34" s="43">
        <v>363440</v>
      </c>
      <c r="M34" s="41">
        <v>3991403.22</v>
      </c>
      <c r="N34" s="14">
        <f>SUM(B34:M34)</f>
        <v>6277607.8530000001</v>
      </c>
    </row>
    <row r="35" spans="1:14" x14ac:dyDescent="0.25">
      <c r="A35" s="3" t="s">
        <v>27</v>
      </c>
      <c r="B35" s="12">
        <f>SUM(B36:B43)</f>
        <v>0</v>
      </c>
      <c r="C35" s="12">
        <f t="shared" ref="C35:K35" si="6">SUM(C36:C43)</f>
        <v>0</v>
      </c>
      <c r="D35" s="12">
        <f t="shared" ref="D35" si="7">SUM(D36:D43)</f>
        <v>0</v>
      </c>
      <c r="E35" s="12">
        <f t="shared" si="6"/>
        <v>0</v>
      </c>
      <c r="F35" s="12">
        <f t="shared" si="6"/>
        <v>0</v>
      </c>
      <c r="G35" s="12">
        <f t="shared" ref="G35" si="8">SUM(G36:G43)</f>
        <v>0</v>
      </c>
      <c r="H35" s="12">
        <f>SUM(H36:H43)</f>
        <v>864595.47</v>
      </c>
      <c r="I35" s="12">
        <f>SUM(I36:I43)</f>
        <v>0</v>
      </c>
      <c r="J35" s="12">
        <f t="shared" si="6"/>
        <v>0</v>
      </c>
      <c r="K35" s="12">
        <f t="shared" si="6"/>
        <v>0</v>
      </c>
      <c r="L35" s="44">
        <f>SUM(L36:L43)</f>
        <v>928975.99</v>
      </c>
      <c r="M35" s="44">
        <f>SUM(M36:M43)</f>
        <v>1425516.1</v>
      </c>
      <c r="N35" s="12">
        <f t="shared" si="2"/>
        <v>3219087.56</v>
      </c>
    </row>
    <row r="36" spans="1:14" x14ac:dyDescent="0.25">
      <c r="A36" s="4" t="s">
        <v>28</v>
      </c>
      <c r="B36" s="30">
        <v>0</v>
      </c>
      <c r="C36" s="30">
        <v>0</v>
      </c>
      <c r="D36" s="15">
        <v>0</v>
      </c>
      <c r="E36" s="30">
        <v>0</v>
      </c>
      <c r="F36" s="30">
        <v>0</v>
      </c>
      <c r="G36" s="32">
        <v>0</v>
      </c>
      <c r="H36" s="11">
        <v>864595.47</v>
      </c>
      <c r="I36" s="30">
        <v>0</v>
      </c>
      <c r="J36" s="30">
        <v>0</v>
      </c>
      <c r="K36" s="30">
        <v>0</v>
      </c>
      <c r="L36" s="43">
        <v>928975.99</v>
      </c>
      <c r="M36" s="41">
        <v>1425516.1</v>
      </c>
      <c r="N36" s="14">
        <f>SUM(B36:M36)</f>
        <v>3219087.56</v>
      </c>
    </row>
    <row r="37" spans="1:14" x14ac:dyDescent="0.25">
      <c r="A37" s="4" t="s">
        <v>29</v>
      </c>
      <c r="B37" s="30">
        <v>0</v>
      </c>
      <c r="C37" s="30">
        <v>0</v>
      </c>
      <c r="D37" s="15">
        <v>0</v>
      </c>
      <c r="E37" s="30">
        <v>0</v>
      </c>
      <c r="F37" s="30">
        <v>0</v>
      </c>
      <c r="G37" s="32">
        <v>0</v>
      </c>
      <c r="H37" s="30">
        <v>0</v>
      </c>
      <c r="I37" s="30">
        <v>0</v>
      </c>
      <c r="J37" s="30">
        <v>0</v>
      </c>
      <c r="K37" s="30">
        <v>0</v>
      </c>
      <c r="L37" s="48">
        <v>0</v>
      </c>
      <c r="M37" s="47">
        <v>0</v>
      </c>
      <c r="N37" s="14">
        <f t="shared" si="2"/>
        <v>0</v>
      </c>
    </row>
    <row r="38" spans="1:14" x14ac:dyDescent="0.25">
      <c r="A38" s="4" t="s">
        <v>30</v>
      </c>
      <c r="B38" s="30">
        <v>0</v>
      </c>
      <c r="C38" s="30">
        <v>0</v>
      </c>
      <c r="D38" s="15">
        <v>0</v>
      </c>
      <c r="E38" s="30">
        <v>0</v>
      </c>
      <c r="F38" s="30">
        <v>0</v>
      </c>
      <c r="G38" s="32">
        <v>0</v>
      </c>
      <c r="H38" s="30">
        <v>0</v>
      </c>
      <c r="I38" s="30">
        <v>0</v>
      </c>
      <c r="J38" s="30">
        <v>0</v>
      </c>
      <c r="K38" s="30">
        <v>0</v>
      </c>
      <c r="L38" s="48">
        <v>0</v>
      </c>
      <c r="M38" s="47">
        <v>0</v>
      </c>
      <c r="N38" s="14">
        <f t="shared" si="2"/>
        <v>0</v>
      </c>
    </row>
    <row r="39" spans="1:14" x14ac:dyDescent="0.25">
      <c r="A39" s="4" t="s">
        <v>31</v>
      </c>
      <c r="B39" s="30">
        <v>0</v>
      </c>
      <c r="C39" s="30">
        <v>0</v>
      </c>
      <c r="D39" s="15">
        <v>0</v>
      </c>
      <c r="E39" s="30">
        <v>0</v>
      </c>
      <c r="F39" s="30">
        <v>0</v>
      </c>
      <c r="G39" s="32">
        <v>0</v>
      </c>
      <c r="H39" s="30">
        <v>0</v>
      </c>
      <c r="I39" s="30">
        <v>0</v>
      </c>
      <c r="J39" s="30">
        <v>0</v>
      </c>
      <c r="K39" s="30">
        <v>0</v>
      </c>
      <c r="L39" s="48">
        <v>0</v>
      </c>
      <c r="M39" s="47">
        <v>0</v>
      </c>
      <c r="N39" s="14">
        <f t="shared" si="2"/>
        <v>0</v>
      </c>
    </row>
    <row r="40" spans="1:14" x14ac:dyDescent="0.25">
      <c r="A40" s="4" t="s">
        <v>32</v>
      </c>
      <c r="B40" s="30">
        <v>0</v>
      </c>
      <c r="C40" s="30">
        <v>0</v>
      </c>
      <c r="D40" s="15">
        <v>0</v>
      </c>
      <c r="E40" s="30">
        <v>0</v>
      </c>
      <c r="F40" s="30">
        <v>0</v>
      </c>
      <c r="G40" s="32">
        <v>0</v>
      </c>
      <c r="H40" s="30">
        <v>0</v>
      </c>
      <c r="I40" s="30">
        <v>0</v>
      </c>
      <c r="J40" s="30">
        <v>0</v>
      </c>
      <c r="K40" s="30">
        <v>0</v>
      </c>
      <c r="L40" s="48">
        <v>0</v>
      </c>
      <c r="M40" s="47">
        <v>0</v>
      </c>
      <c r="N40" s="14">
        <f t="shared" si="2"/>
        <v>0</v>
      </c>
    </row>
    <row r="41" spans="1:14" x14ac:dyDescent="0.25">
      <c r="A41" s="4" t="s">
        <v>33</v>
      </c>
      <c r="B41" s="30">
        <v>0</v>
      </c>
      <c r="C41" s="30">
        <v>0</v>
      </c>
      <c r="D41" s="15">
        <v>0</v>
      </c>
      <c r="E41" s="30">
        <v>0</v>
      </c>
      <c r="F41" s="30">
        <v>0</v>
      </c>
      <c r="G41" s="32">
        <v>0</v>
      </c>
      <c r="H41" s="30">
        <v>0</v>
      </c>
      <c r="I41" s="30">
        <v>0</v>
      </c>
      <c r="J41" s="30">
        <v>0</v>
      </c>
      <c r="K41" s="30">
        <v>0</v>
      </c>
      <c r="L41" s="48">
        <v>0</v>
      </c>
      <c r="M41" s="47">
        <v>0</v>
      </c>
      <c r="N41" s="14">
        <f t="shared" ref="N41:N72" si="9">SUM(B41:M41)</f>
        <v>0</v>
      </c>
    </row>
    <row r="42" spans="1:14" x14ac:dyDescent="0.25">
      <c r="A42" s="4" t="s">
        <v>34</v>
      </c>
      <c r="B42" s="30">
        <v>0</v>
      </c>
      <c r="C42" s="30">
        <v>0</v>
      </c>
      <c r="D42" s="15">
        <v>0</v>
      </c>
      <c r="E42" s="30">
        <v>0</v>
      </c>
      <c r="F42" s="30">
        <v>0</v>
      </c>
      <c r="G42" s="32">
        <v>0</v>
      </c>
      <c r="H42" s="30">
        <v>0</v>
      </c>
      <c r="I42" s="30">
        <v>0</v>
      </c>
      <c r="J42" s="30">
        <v>0</v>
      </c>
      <c r="K42" s="30">
        <v>0</v>
      </c>
      <c r="L42" s="48">
        <v>0</v>
      </c>
      <c r="M42" s="47">
        <v>0</v>
      </c>
      <c r="N42" s="14">
        <f t="shared" si="9"/>
        <v>0</v>
      </c>
    </row>
    <row r="43" spans="1:14" x14ac:dyDescent="0.25">
      <c r="A43" s="4" t="s">
        <v>35</v>
      </c>
      <c r="B43" s="30">
        <v>0</v>
      </c>
      <c r="C43" s="30">
        <v>0</v>
      </c>
      <c r="D43" s="15">
        <v>0</v>
      </c>
      <c r="E43" s="30">
        <v>0</v>
      </c>
      <c r="F43" s="30">
        <v>0</v>
      </c>
      <c r="G43" s="32">
        <v>0</v>
      </c>
      <c r="H43" s="30">
        <v>0</v>
      </c>
      <c r="I43" s="30">
        <v>0</v>
      </c>
      <c r="J43" s="30">
        <v>0</v>
      </c>
      <c r="K43" s="30">
        <v>0</v>
      </c>
      <c r="L43" s="48">
        <v>0</v>
      </c>
      <c r="M43" s="47">
        <v>0</v>
      </c>
      <c r="N43" s="14">
        <f t="shared" si="9"/>
        <v>0</v>
      </c>
    </row>
    <row r="44" spans="1:14" x14ac:dyDescent="0.25">
      <c r="A44" s="3" t="s">
        <v>36</v>
      </c>
      <c r="B44" s="12">
        <f>SUM(B45:B50)</f>
        <v>0</v>
      </c>
      <c r="C44" s="12">
        <f t="shared" ref="C44:E44" si="10">SUM(C45:C50)</f>
        <v>0</v>
      </c>
      <c r="D44" s="12">
        <f t="shared" ref="D44" si="11">SUM(D45:D50)</f>
        <v>0</v>
      </c>
      <c r="E44" s="12">
        <f t="shared" si="10"/>
        <v>0</v>
      </c>
      <c r="F44" s="30">
        <v>0</v>
      </c>
      <c r="G44" s="12">
        <f t="shared" ref="G44" si="12">SUM(G45:G50)</f>
        <v>0</v>
      </c>
      <c r="H44" s="30">
        <v>0</v>
      </c>
      <c r="I44" s="30">
        <v>0</v>
      </c>
      <c r="J44" s="30">
        <v>0</v>
      </c>
      <c r="K44" s="30">
        <v>0</v>
      </c>
      <c r="L44" s="44">
        <f t="shared" ref="L44" si="13">SUM(L45:L50)</f>
        <v>0</v>
      </c>
      <c r="M44" s="47">
        <v>0</v>
      </c>
      <c r="N44" s="12">
        <f t="shared" si="9"/>
        <v>0</v>
      </c>
    </row>
    <row r="45" spans="1:14" x14ac:dyDescent="0.25">
      <c r="A45" s="4" t="s">
        <v>37</v>
      </c>
      <c r="B45" s="30">
        <v>0</v>
      </c>
      <c r="C45" s="30">
        <v>0</v>
      </c>
      <c r="D45" s="15">
        <v>0</v>
      </c>
      <c r="E45" s="30">
        <v>0</v>
      </c>
      <c r="F45" s="30">
        <v>0</v>
      </c>
      <c r="G45" s="30">
        <v>0</v>
      </c>
      <c r="H45" s="30">
        <v>0</v>
      </c>
      <c r="I45" s="30">
        <v>0</v>
      </c>
      <c r="J45" s="30">
        <v>0</v>
      </c>
      <c r="K45" s="30">
        <v>0</v>
      </c>
      <c r="L45" s="47">
        <v>0</v>
      </c>
      <c r="M45" s="47">
        <v>0</v>
      </c>
      <c r="N45" s="14">
        <f t="shared" si="9"/>
        <v>0</v>
      </c>
    </row>
    <row r="46" spans="1:14" x14ac:dyDescent="0.25">
      <c r="A46" s="4" t="s">
        <v>38</v>
      </c>
      <c r="B46" s="30">
        <v>0</v>
      </c>
      <c r="C46" s="30">
        <v>0</v>
      </c>
      <c r="D46" s="15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47">
        <v>0</v>
      </c>
      <c r="M46" s="47">
        <v>0</v>
      </c>
      <c r="N46" s="14">
        <f t="shared" si="9"/>
        <v>0</v>
      </c>
    </row>
    <row r="47" spans="1:14" x14ac:dyDescent="0.25">
      <c r="A47" s="4" t="s">
        <v>39</v>
      </c>
      <c r="B47" s="30">
        <v>0</v>
      </c>
      <c r="C47" s="30">
        <v>0</v>
      </c>
      <c r="D47" s="15">
        <v>0</v>
      </c>
      <c r="E47" s="30">
        <v>0</v>
      </c>
      <c r="F47" s="30">
        <v>0</v>
      </c>
      <c r="G47" s="30">
        <v>0</v>
      </c>
      <c r="H47" s="30">
        <v>0</v>
      </c>
      <c r="I47" s="30">
        <v>0</v>
      </c>
      <c r="J47" s="30">
        <v>0</v>
      </c>
      <c r="K47" s="30">
        <v>0</v>
      </c>
      <c r="L47" s="47">
        <v>0</v>
      </c>
      <c r="M47" s="47">
        <v>0</v>
      </c>
      <c r="N47" s="14">
        <f t="shared" si="9"/>
        <v>0</v>
      </c>
    </row>
    <row r="48" spans="1:14" x14ac:dyDescent="0.25">
      <c r="A48" s="4" t="s">
        <v>40</v>
      </c>
      <c r="B48" s="30">
        <v>0</v>
      </c>
      <c r="C48" s="30">
        <v>0</v>
      </c>
      <c r="D48" s="15">
        <v>0</v>
      </c>
      <c r="E48" s="30">
        <v>0</v>
      </c>
      <c r="F48" s="30">
        <v>0</v>
      </c>
      <c r="G48" s="30">
        <v>0</v>
      </c>
      <c r="H48" s="30">
        <v>0</v>
      </c>
      <c r="I48" s="30">
        <v>0</v>
      </c>
      <c r="J48" s="30">
        <v>0</v>
      </c>
      <c r="K48" s="30">
        <v>0</v>
      </c>
      <c r="L48" s="47">
        <v>0</v>
      </c>
      <c r="M48" s="47">
        <v>0</v>
      </c>
      <c r="N48" s="14">
        <f t="shared" si="9"/>
        <v>0</v>
      </c>
    </row>
    <row r="49" spans="1:14" x14ac:dyDescent="0.25">
      <c r="A49" s="4" t="s">
        <v>41</v>
      </c>
      <c r="B49" s="30">
        <v>0</v>
      </c>
      <c r="C49" s="30">
        <v>0</v>
      </c>
      <c r="D49" s="15">
        <v>0</v>
      </c>
      <c r="E49" s="30">
        <v>0</v>
      </c>
      <c r="F49" s="30">
        <v>0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47">
        <v>0</v>
      </c>
      <c r="M49" s="47">
        <v>0</v>
      </c>
      <c r="N49" s="14">
        <f t="shared" si="9"/>
        <v>0</v>
      </c>
    </row>
    <row r="50" spans="1:14" x14ac:dyDescent="0.25">
      <c r="A50" s="4" t="s">
        <v>42</v>
      </c>
      <c r="B50" s="30">
        <v>0</v>
      </c>
      <c r="C50" s="30">
        <v>0</v>
      </c>
      <c r="D50" s="15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47">
        <v>0</v>
      </c>
      <c r="M50" s="47">
        <v>0</v>
      </c>
      <c r="N50" s="14">
        <f t="shared" si="9"/>
        <v>0</v>
      </c>
    </row>
    <row r="51" spans="1:14" x14ac:dyDescent="0.25">
      <c r="A51" s="3" t="s">
        <v>43</v>
      </c>
      <c r="B51" s="12">
        <f>SUM(B52:B60)</f>
        <v>0</v>
      </c>
      <c r="C51" s="12">
        <f t="shared" ref="C51:J51" si="14">SUM(C52:C60)</f>
        <v>0</v>
      </c>
      <c r="D51" s="12">
        <f t="shared" ref="D51" si="15">SUM(D52:D60)</f>
        <v>0</v>
      </c>
      <c r="E51" s="12">
        <f t="shared" si="14"/>
        <v>0</v>
      </c>
      <c r="F51" s="12">
        <f>SUM(F52:F60)</f>
        <v>2662447.5700000003</v>
      </c>
      <c r="G51" s="12">
        <f>SUM(G52:G60)</f>
        <v>1364281.6</v>
      </c>
      <c r="H51" s="12">
        <f>SUM(H52:H60)</f>
        <v>1304640.2</v>
      </c>
      <c r="I51" s="12">
        <f>SUM(I52:I60)</f>
        <v>0</v>
      </c>
      <c r="J51" s="12">
        <f t="shared" si="14"/>
        <v>268968.86</v>
      </c>
      <c r="K51" s="12">
        <f>SUM(K52:K60)</f>
        <v>412802.44</v>
      </c>
      <c r="L51" s="44">
        <f>SUM(L52:L60)</f>
        <v>3426494.0699999994</v>
      </c>
      <c r="M51" s="44">
        <f>SUM(M52:M60)</f>
        <v>10960099.100000001</v>
      </c>
      <c r="N51" s="12">
        <f t="shared" si="9"/>
        <v>20399733.840000004</v>
      </c>
    </row>
    <row r="52" spans="1:14" x14ac:dyDescent="0.25">
      <c r="A52" s="4" t="s">
        <v>44</v>
      </c>
      <c r="B52" s="30">
        <v>0</v>
      </c>
      <c r="C52" s="30">
        <v>0</v>
      </c>
      <c r="D52" s="15">
        <v>0</v>
      </c>
      <c r="E52" s="30">
        <v>0</v>
      </c>
      <c r="F52" s="34">
        <v>2662447.5700000003</v>
      </c>
      <c r="G52" s="11">
        <v>1364281.6</v>
      </c>
      <c r="H52" s="11">
        <v>1304640.2</v>
      </c>
      <c r="I52" s="11">
        <v>0</v>
      </c>
      <c r="J52" s="30">
        <v>0</v>
      </c>
      <c r="K52" s="39">
        <v>349154.44</v>
      </c>
      <c r="L52" s="43">
        <v>91780</v>
      </c>
      <c r="M52" s="43">
        <v>10960099.100000001</v>
      </c>
      <c r="N52" s="14">
        <f>SUM(B52:M52)</f>
        <v>16732402.910000002</v>
      </c>
    </row>
    <row r="53" spans="1:14" x14ac:dyDescent="0.25">
      <c r="A53" s="4" t="s">
        <v>45</v>
      </c>
      <c r="B53" s="30">
        <v>0</v>
      </c>
      <c r="C53" s="30">
        <v>0</v>
      </c>
      <c r="D53" s="15">
        <v>0</v>
      </c>
      <c r="E53" s="30">
        <v>0</v>
      </c>
      <c r="F53" s="30">
        <v>0</v>
      </c>
      <c r="G53" s="30">
        <v>0</v>
      </c>
      <c r="H53" s="30">
        <v>0</v>
      </c>
      <c r="I53" s="30">
        <v>0</v>
      </c>
      <c r="J53" s="30">
        <v>268968.86</v>
      </c>
      <c r="K53" s="32">
        <v>0</v>
      </c>
      <c r="L53" s="43">
        <v>3114833.26</v>
      </c>
      <c r="M53" s="43">
        <v>0</v>
      </c>
      <c r="N53" s="14">
        <f t="shared" si="9"/>
        <v>3383802.1199999996</v>
      </c>
    </row>
    <row r="54" spans="1:14" x14ac:dyDescent="0.25">
      <c r="A54" s="4" t="s">
        <v>46</v>
      </c>
      <c r="B54" s="30">
        <v>0</v>
      </c>
      <c r="C54" s="30">
        <v>0</v>
      </c>
      <c r="D54" s="15">
        <v>0</v>
      </c>
      <c r="E54" s="30">
        <v>0</v>
      </c>
      <c r="F54" s="30">
        <v>0</v>
      </c>
      <c r="G54" s="30">
        <v>0</v>
      </c>
      <c r="H54" s="30">
        <v>0</v>
      </c>
      <c r="I54" s="30">
        <v>0</v>
      </c>
      <c r="J54" s="30">
        <v>0</v>
      </c>
      <c r="K54" s="39">
        <v>63648</v>
      </c>
      <c r="L54" s="43">
        <v>55085.01</v>
      </c>
      <c r="M54" s="43">
        <v>0</v>
      </c>
      <c r="N54" s="14">
        <f t="shared" si="9"/>
        <v>118733.01000000001</v>
      </c>
    </row>
    <row r="55" spans="1:14" x14ac:dyDescent="0.25">
      <c r="A55" s="4" t="s">
        <v>47</v>
      </c>
      <c r="B55" s="30">
        <v>0</v>
      </c>
      <c r="C55" s="30">
        <v>0</v>
      </c>
      <c r="D55" s="15">
        <v>0</v>
      </c>
      <c r="E55" s="30">
        <v>0</v>
      </c>
      <c r="F55" s="30">
        <v>0</v>
      </c>
      <c r="G55" s="30">
        <v>0</v>
      </c>
      <c r="H55" s="30">
        <v>0</v>
      </c>
      <c r="I55" s="30">
        <v>0</v>
      </c>
      <c r="J55" s="30">
        <v>0</v>
      </c>
      <c r="K55" s="30">
        <v>0</v>
      </c>
      <c r="L55" s="47">
        <v>0</v>
      </c>
      <c r="M55" s="43">
        <v>0</v>
      </c>
      <c r="N55" s="14">
        <f t="shared" si="9"/>
        <v>0</v>
      </c>
    </row>
    <row r="56" spans="1:14" x14ac:dyDescent="0.25">
      <c r="A56" s="4" t="s">
        <v>48</v>
      </c>
      <c r="B56" s="30">
        <v>0</v>
      </c>
      <c r="C56" s="30">
        <v>0</v>
      </c>
      <c r="D56" s="15">
        <v>0</v>
      </c>
      <c r="E56" s="30">
        <v>0</v>
      </c>
      <c r="F56" s="30">
        <v>0</v>
      </c>
      <c r="G56" s="30">
        <v>0</v>
      </c>
      <c r="H56" s="30">
        <v>0</v>
      </c>
      <c r="I56" s="30">
        <v>0</v>
      </c>
      <c r="J56" s="30">
        <v>0</v>
      </c>
      <c r="K56" s="30">
        <v>0</v>
      </c>
      <c r="L56" s="43">
        <v>164795.79999999999</v>
      </c>
      <c r="M56" s="43">
        <v>0</v>
      </c>
      <c r="N56" s="14">
        <f t="shared" si="9"/>
        <v>164795.79999999999</v>
      </c>
    </row>
    <row r="57" spans="1:14" x14ac:dyDescent="0.25">
      <c r="A57" s="4" t="s">
        <v>49</v>
      </c>
      <c r="B57" s="30">
        <v>0</v>
      </c>
      <c r="C57" s="30">
        <v>0</v>
      </c>
      <c r="D57" s="15">
        <v>0</v>
      </c>
      <c r="E57" s="30">
        <v>0</v>
      </c>
      <c r="F57" s="30">
        <v>0</v>
      </c>
      <c r="G57" s="30">
        <v>0</v>
      </c>
      <c r="H57" s="30">
        <v>0</v>
      </c>
      <c r="I57" s="30">
        <v>0</v>
      </c>
      <c r="J57" s="30">
        <v>0</v>
      </c>
      <c r="K57" s="30">
        <v>0</v>
      </c>
      <c r="L57" s="47">
        <v>0</v>
      </c>
      <c r="M57" s="47">
        <v>0</v>
      </c>
      <c r="N57" s="14">
        <f t="shared" si="9"/>
        <v>0</v>
      </c>
    </row>
    <row r="58" spans="1:14" x14ac:dyDescent="0.25">
      <c r="A58" s="4" t="s">
        <v>50</v>
      </c>
      <c r="B58" s="30">
        <v>0</v>
      </c>
      <c r="C58" s="30">
        <v>0</v>
      </c>
      <c r="D58" s="15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0</v>
      </c>
      <c r="K58" s="30">
        <v>0</v>
      </c>
      <c r="L58" s="47">
        <v>0</v>
      </c>
      <c r="M58" s="47">
        <v>0</v>
      </c>
      <c r="N58" s="14">
        <f t="shared" si="9"/>
        <v>0</v>
      </c>
    </row>
    <row r="59" spans="1:14" x14ac:dyDescent="0.25">
      <c r="A59" s="4" t="s">
        <v>51</v>
      </c>
      <c r="B59" s="30">
        <v>0</v>
      </c>
      <c r="C59" s="30">
        <v>0</v>
      </c>
      <c r="D59" s="15">
        <v>0</v>
      </c>
      <c r="E59" s="30">
        <v>0</v>
      </c>
      <c r="F59" s="30">
        <v>0</v>
      </c>
      <c r="G59" s="30">
        <v>0</v>
      </c>
      <c r="H59" s="30">
        <v>0</v>
      </c>
      <c r="I59" s="30">
        <v>0</v>
      </c>
      <c r="J59" s="30">
        <v>0</v>
      </c>
      <c r="K59" s="30">
        <v>0</v>
      </c>
      <c r="L59" s="47">
        <v>0</v>
      </c>
      <c r="M59" s="47">
        <v>0</v>
      </c>
      <c r="N59" s="14">
        <f t="shared" si="9"/>
        <v>0</v>
      </c>
    </row>
    <row r="60" spans="1:14" x14ac:dyDescent="0.25">
      <c r="A60" s="4" t="s">
        <v>52</v>
      </c>
      <c r="B60" s="30">
        <v>0</v>
      </c>
      <c r="C60" s="30">
        <v>0</v>
      </c>
      <c r="D60" s="15">
        <v>0</v>
      </c>
      <c r="E60" s="30">
        <v>0</v>
      </c>
      <c r="F60" s="30">
        <v>0</v>
      </c>
      <c r="G60" s="30">
        <v>0</v>
      </c>
      <c r="H60" s="30">
        <v>0</v>
      </c>
      <c r="I60" s="30">
        <v>0</v>
      </c>
      <c r="J60" s="30">
        <v>0</v>
      </c>
      <c r="K60" s="30">
        <v>0</v>
      </c>
      <c r="L60" s="47">
        <v>0</v>
      </c>
      <c r="M60" s="47">
        <v>0</v>
      </c>
      <c r="N60" s="14">
        <f t="shared" si="9"/>
        <v>0</v>
      </c>
    </row>
    <row r="61" spans="1:14" x14ac:dyDescent="0.25">
      <c r="A61" s="3" t="s">
        <v>53</v>
      </c>
      <c r="B61" s="12">
        <f>SUM(B62:B65)</f>
        <v>0</v>
      </c>
      <c r="C61" s="12">
        <f t="shared" ref="C61:K61" si="16">SUM(C62:C65)</f>
        <v>0</v>
      </c>
      <c r="D61" s="12">
        <f t="shared" ref="D61" si="17">SUM(D62:D65)</f>
        <v>0</v>
      </c>
      <c r="E61" s="12">
        <f t="shared" si="16"/>
        <v>0</v>
      </c>
      <c r="F61" s="12">
        <f t="shared" si="16"/>
        <v>0</v>
      </c>
      <c r="G61" s="12">
        <f>SUM(G62:G65)</f>
        <v>1149799.78</v>
      </c>
      <c r="H61" s="12">
        <f t="shared" si="16"/>
        <v>0</v>
      </c>
      <c r="I61" s="12">
        <f>SUM(I62:I65)</f>
        <v>1399097.15</v>
      </c>
      <c r="J61" s="12">
        <f t="shared" si="16"/>
        <v>0</v>
      </c>
      <c r="K61" s="12">
        <f t="shared" si="16"/>
        <v>0</v>
      </c>
      <c r="L61" s="44">
        <f>SUM(L62:L65)</f>
        <v>1083688.3899999999</v>
      </c>
      <c r="M61" s="44">
        <f>SUM(M62:M65)</f>
        <v>18544639.390000001</v>
      </c>
      <c r="N61" s="12">
        <f t="shared" si="9"/>
        <v>22177224.710000001</v>
      </c>
    </row>
    <row r="62" spans="1:14" x14ac:dyDescent="0.25">
      <c r="A62" s="4" t="s">
        <v>54</v>
      </c>
      <c r="B62" s="30">
        <v>0</v>
      </c>
      <c r="C62" s="30">
        <v>0</v>
      </c>
      <c r="D62" s="15">
        <v>0</v>
      </c>
      <c r="E62" s="30">
        <v>0</v>
      </c>
      <c r="F62" s="30">
        <v>0</v>
      </c>
      <c r="G62" s="11">
        <v>1149799.78</v>
      </c>
      <c r="H62" s="30">
        <v>0</v>
      </c>
      <c r="I62" s="11">
        <v>1399097.15</v>
      </c>
      <c r="J62" s="30">
        <v>0</v>
      </c>
      <c r="K62" s="30">
        <v>0</v>
      </c>
      <c r="L62" s="43">
        <v>1083688.3899999999</v>
      </c>
      <c r="M62" s="43">
        <v>18544639.390000001</v>
      </c>
      <c r="N62" s="14">
        <f>SUM(B62:M62)</f>
        <v>22177224.710000001</v>
      </c>
    </row>
    <row r="63" spans="1:14" x14ac:dyDescent="0.25">
      <c r="A63" s="4" t="s">
        <v>55</v>
      </c>
      <c r="B63" s="30">
        <v>0</v>
      </c>
      <c r="C63" s="30">
        <v>0</v>
      </c>
      <c r="D63" s="15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47">
        <v>0</v>
      </c>
      <c r="M63" s="47">
        <v>0</v>
      </c>
      <c r="N63" s="14">
        <f t="shared" si="9"/>
        <v>0</v>
      </c>
    </row>
    <row r="64" spans="1:14" x14ac:dyDescent="0.25">
      <c r="A64" s="4" t="s">
        <v>56</v>
      </c>
      <c r="B64" s="30">
        <v>0</v>
      </c>
      <c r="C64" s="30">
        <v>0</v>
      </c>
      <c r="D64" s="15">
        <v>0</v>
      </c>
      <c r="E64" s="30">
        <v>0</v>
      </c>
      <c r="F64" s="30">
        <v>0</v>
      </c>
      <c r="G64" s="30">
        <v>0</v>
      </c>
      <c r="H64" s="30">
        <v>0</v>
      </c>
      <c r="I64" s="30">
        <v>0</v>
      </c>
      <c r="J64" s="30">
        <v>0</v>
      </c>
      <c r="K64" s="30">
        <v>0</v>
      </c>
      <c r="L64" s="47">
        <v>0</v>
      </c>
      <c r="M64" s="47">
        <v>0</v>
      </c>
      <c r="N64" s="14">
        <f t="shared" si="9"/>
        <v>0</v>
      </c>
    </row>
    <row r="65" spans="1:14" x14ac:dyDescent="0.25">
      <c r="A65" s="4" t="s">
        <v>57</v>
      </c>
      <c r="B65" s="30">
        <v>0</v>
      </c>
      <c r="C65" s="30">
        <v>0</v>
      </c>
      <c r="D65" s="15">
        <v>0</v>
      </c>
      <c r="E65" s="30">
        <v>0</v>
      </c>
      <c r="F65" s="30">
        <v>0</v>
      </c>
      <c r="G65" s="30">
        <v>0</v>
      </c>
      <c r="H65" s="30">
        <v>0</v>
      </c>
      <c r="I65" s="30">
        <v>0</v>
      </c>
      <c r="J65" s="30">
        <v>0</v>
      </c>
      <c r="K65" s="30">
        <v>0</v>
      </c>
      <c r="L65" s="47">
        <v>0</v>
      </c>
      <c r="M65" s="47">
        <v>0</v>
      </c>
      <c r="N65" s="14">
        <f t="shared" si="9"/>
        <v>0</v>
      </c>
    </row>
    <row r="66" spans="1:14" x14ac:dyDescent="0.25">
      <c r="A66" s="3" t="s">
        <v>58</v>
      </c>
      <c r="B66" s="12">
        <f>SUM(B67:B68)</f>
        <v>0</v>
      </c>
      <c r="C66" s="12">
        <f t="shared" ref="C66:M66" si="18">SUM(C67:C68)</f>
        <v>0</v>
      </c>
      <c r="D66" s="12">
        <f t="shared" ref="D66" si="19">SUM(D67:D68)</f>
        <v>0</v>
      </c>
      <c r="E66" s="12">
        <f t="shared" si="18"/>
        <v>0</v>
      </c>
      <c r="F66" s="12">
        <f t="shared" si="18"/>
        <v>0</v>
      </c>
      <c r="G66" s="12">
        <f t="shared" ref="G66" si="20">SUM(G67:G68)</f>
        <v>0</v>
      </c>
      <c r="H66" s="12">
        <f t="shared" si="18"/>
        <v>0</v>
      </c>
      <c r="I66" s="12">
        <f t="shared" si="18"/>
        <v>0</v>
      </c>
      <c r="J66" s="12">
        <f t="shared" si="18"/>
        <v>0</v>
      </c>
      <c r="K66" s="12">
        <f t="shared" si="18"/>
        <v>0</v>
      </c>
      <c r="L66" s="44">
        <f t="shared" ref="L66" si="21">SUM(L67:L68)</f>
        <v>0</v>
      </c>
      <c r="M66" s="44">
        <f t="shared" si="18"/>
        <v>0</v>
      </c>
      <c r="N66" s="12">
        <f t="shared" si="9"/>
        <v>0</v>
      </c>
    </row>
    <row r="67" spans="1:14" x14ac:dyDescent="0.25">
      <c r="A67" s="4" t="s">
        <v>59</v>
      </c>
      <c r="B67" s="30">
        <v>0</v>
      </c>
      <c r="C67" s="30">
        <v>0</v>
      </c>
      <c r="D67" s="15">
        <v>0</v>
      </c>
      <c r="E67" s="30">
        <v>0</v>
      </c>
      <c r="F67" s="30">
        <v>0</v>
      </c>
      <c r="G67" s="30">
        <v>0</v>
      </c>
      <c r="H67" s="30">
        <v>0</v>
      </c>
      <c r="I67" s="30">
        <v>0</v>
      </c>
      <c r="J67" s="30">
        <v>0</v>
      </c>
      <c r="K67" s="30">
        <v>0</v>
      </c>
      <c r="L67" s="47">
        <v>0</v>
      </c>
      <c r="M67" s="47">
        <v>0</v>
      </c>
      <c r="N67" s="14">
        <f t="shared" si="9"/>
        <v>0</v>
      </c>
    </row>
    <row r="68" spans="1:14" x14ac:dyDescent="0.25">
      <c r="A68" s="4" t="s">
        <v>60</v>
      </c>
      <c r="B68" s="30">
        <v>0</v>
      </c>
      <c r="C68" s="30">
        <v>0</v>
      </c>
      <c r="D68" s="15">
        <v>0</v>
      </c>
      <c r="E68" s="30">
        <v>0</v>
      </c>
      <c r="F68" s="30">
        <v>0</v>
      </c>
      <c r="G68" s="30">
        <v>0</v>
      </c>
      <c r="H68" s="30">
        <v>0</v>
      </c>
      <c r="I68" s="30">
        <v>0</v>
      </c>
      <c r="J68" s="30">
        <v>0</v>
      </c>
      <c r="K68" s="30">
        <v>0</v>
      </c>
      <c r="L68" s="47">
        <v>0</v>
      </c>
      <c r="M68" s="47">
        <v>0</v>
      </c>
      <c r="N68" s="14">
        <f t="shared" si="9"/>
        <v>0</v>
      </c>
    </row>
    <row r="69" spans="1:14" x14ac:dyDescent="0.25">
      <c r="A69" s="3" t="s">
        <v>61</v>
      </c>
      <c r="B69" s="12">
        <f>SUM(B70:B72)</f>
        <v>0</v>
      </c>
      <c r="C69" s="12">
        <f>SUM(C70:C72)</f>
        <v>0</v>
      </c>
      <c r="D69" s="12">
        <f t="shared" ref="D69" si="22">SUM(D70:D72)</f>
        <v>0</v>
      </c>
      <c r="E69" s="12">
        <f t="shared" ref="E69:M69" si="23">SUM(E70:E72)</f>
        <v>0</v>
      </c>
      <c r="F69" s="12">
        <f t="shared" si="23"/>
        <v>0</v>
      </c>
      <c r="G69" s="12">
        <f t="shared" ref="G69" si="24">SUM(G70:G72)</f>
        <v>0</v>
      </c>
      <c r="H69" s="12">
        <f t="shared" si="23"/>
        <v>0</v>
      </c>
      <c r="I69" s="12">
        <f t="shared" si="23"/>
        <v>0</v>
      </c>
      <c r="J69" s="12">
        <f t="shared" si="23"/>
        <v>0</v>
      </c>
      <c r="K69" s="12">
        <f t="shared" si="23"/>
        <v>0</v>
      </c>
      <c r="L69" s="44">
        <f t="shared" ref="L69" si="25">SUM(L70:L72)</f>
        <v>0</v>
      </c>
      <c r="M69" s="44">
        <f t="shared" si="23"/>
        <v>0</v>
      </c>
      <c r="N69" s="12">
        <f t="shared" si="9"/>
        <v>0</v>
      </c>
    </row>
    <row r="70" spans="1:14" x14ac:dyDescent="0.25">
      <c r="A70" s="4" t="s">
        <v>62</v>
      </c>
      <c r="B70" s="30">
        <v>0</v>
      </c>
      <c r="C70" s="30">
        <v>0</v>
      </c>
      <c r="D70" s="15">
        <v>0</v>
      </c>
      <c r="E70" s="30">
        <v>0</v>
      </c>
      <c r="F70" s="30">
        <v>0</v>
      </c>
      <c r="G70" s="30">
        <v>0</v>
      </c>
      <c r="H70" s="30">
        <v>0</v>
      </c>
      <c r="I70" s="30">
        <v>0</v>
      </c>
      <c r="J70" s="30">
        <v>0</v>
      </c>
      <c r="K70" s="30">
        <v>0</v>
      </c>
      <c r="L70" s="47">
        <v>0</v>
      </c>
      <c r="M70" s="47">
        <v>0</v>
      </c>
      <c r="N70" s="14">
        <f t="shared" si="9"/>
        <v>0</v>
      </c>
    </row>
    <row r="71" spans="1:14" x14ac:dyDescent="0.25">
      <c r="A71" s="4" t="s">
        <v>63</v>
      </c>
      <c r="B71" s="30">
        <v>0</v>
      </c>
      <c r="C71" s="30">
        <v>0</v>
      </c>
      <c r="D71" s="15">
        <v>0</v>
      </c>
      <c r="E71" s="30">
        <v>0</v>
      </c>
      <c r="F71" s="30">
        <v>0</v>
      </c>
      <c r="G71" s="30">
        <v>0</v>
      </c>
      <c r="H71" s="30">
        <v>0</v>
      </c>
      <c r="I71" s="30">
        <v>0</v>
      </c>
      <c r="J71" s="30">
        <v>0</v>
      </c>
      <c r="K71" s="30">
        <v>0</v>
      </c>
      <c r="L71" s="47">
        <v>0</v>
      </c>
      <c r="M71" s="47">
        <v>0</v>
      </c>
      <c r="N71" s="14">
        <f t="shared" si="9"/>
        <v>0</v>
      </c>
    </row>
    <row r="72" spans="1:14" x14ac:dyDescent="0.25">
      <c r="A72" s="4" t="s">
        <v>64</v>
      </c>
      <c r="B72" s="30">
        <v>0</v>
      </c>
      <c r="C72" s="30">
        <v>0</v>
      </c>
      <c r="D72" s="15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47">
        <v>0</v>
      </c>
      <c r="M72" s="47">
        <v>0</v>
      </c>
      <c r="N72" s="14">
        <f t="shared" si="9"/>
        <v>0</v>
      </c>
    </row>
    <row r="73" spans="1:14" x14ac:dyDescent="0.25">
      <c r="A73" s="1" t="s">
        <v>67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55"/>
      <c r="M73" s="55"/>
      <c r="N73" s="16"/>
    </row>
    <row r="74" spans="1:14" x14ac:dyDescent="0.25">
      <c r="A74" s="3" t="s">
        <v>68</v>
      </c>
      <c r="B74" s="12">
        <f>SUM(B75:B76)</f>
        <v>0</v>
      </c>
      <c r="C74" s="12">
        <f t="shared" ref="C74:M74" si="26">SUM(C75:C76)</f>
        <v>0</v>
      </c>
      <c r="D74" s="12">
        <f t="shared" ref="D74" si="27">SUM(D75:D76)</f>
        <v>0</v>
      </c>
      <c r="E74" s="12">
        <f t="shared" si="26"/>
        <v>0</v>
      </c>
      <c r="F74" s="12">
        <f t="shared" si="26"/>
        <v>0</v>
      </c>
      <c r="G74" s="12">
        <f t="shared" ref="G74" si="28">SUM(G75:G76)</f>
        <v>0</v>
      </c>
      <c r="H74" s="12">
        <f t="shared" si="26"/>
        <v>0</v>
      </c>
      <c r="I74" s="12">
        <f t="shared" si="26"/>
        <v>0</v>
      </c>
      <c r="J74" s="12">
        <f t="shared" si="26"/>
        <v>0</v>
      </c>
      <c r="K74" s="12">
        <f t="shared" si="26"/>
        <v>0</v>
      </c>
      <c r="L74" s="44">
        <f t="shared" ref="L74" si="29">SUM(L75:L76)</f>
        <v>0</v>
      </c>
      <c r="M74" s="44">
        <f t="shared" si="26"/>
        <v>0</v>
      </c>
      <c r="N74" s="12">
        <f t="shared" ref="N74:N81" si="30">SUM(B74:M74)</f>
        <v>0</v>
      </c>
    </row>
    <row r="75" spans="1:14" x14ac:dyDescent="0.25">
      <c r="A75" s="4" t="s">
        <v>69</v>
      </c>
      <c r="B75" s="30">
        <v>0</v>
      </c>
      <c r="C75" s="30">
        <v>0</v>
      </c>
      <c r="D75" s="30">
        <v>0</v>
      </c>
      <c r="E75" s="30">
        <v>0</v>
      </c>
      <c r="F75" s="30">
        <v>0</v>
      </c>
      <c r="G75" s="30">
        <v>0</v>
      </c>
      <c r="H75" s="30">
        <v>0</v>
      </c>
      <c r="I75" s="30">
        <v>0</v>
      </c>
      <c r="J75" s="30">
        <v>0</v>
      </c>
      <c r="K75" s="30">
        <v>0</v>
      </c>
      <c r="L75" s="47">
        <v>0</v>
      </c>
      <c r="M75" s="47">
        <v>0</v>
      </c>
      <c r="N75" s="14">
        <f t="shared" si="30"/>
        <v>0</v>
      </c>
    </row>
    <row r="76" spans="1:14" x14ac:dyDescent="0.25">
      <c r="A76" s="4" t="s">
        <v>70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47">
        <v>0</v>
      </c>
      <c r="M76" s="47">
        <v>0</v>
      </c>
      <c r="N76" s="14">
        <f t="shared" si="30"/>
        <v>0</v>
      </c>
    </row>
    <row r="77" spans="1:14" x14ac:dyDescent="0.25">
      <c r="A77" s="3" t="s">
        <v>71</v>
      </c>
      <c r="B77" s="12">
        <f>SUM(B78:B79)</f>
        <v>0</v>
      </c>
      <c r="C77" s="12">
        <f t="shared" ref="C77:M77" si="31">SUM(C78:C79)</f>
        <v>0</v>
      </c>
      <c r="D77" s="12">
        <f t="shared" ref="D77" si="32">SUM(D78:D79)</f>
        <v>0</v>
      </c>
      <c r="E77" s="12">
        <f t="shared" si="31"/>
        <v>0</v>
      </c>
      <c r="F77" s="12">
        <f t="shared" si="31"/>
        <v>0</v>
      </c>
      <c r="G77" s="12">
        <f t="shared" ref="G77" si="33">SUM(G78:G79)</f>
        <v>0</v>
      </c>
      <c r="H77" s="12">
        <f t="shared" si="31"/>
        <v>0</v>
      </c>
      <c r="I77" s="12">
        <f t="shared" si="31"/>
        <v>0</v>
      </c>
      <c r="J77" s="12">
        <f t="shared" si="31"/>
        <v>0</v>
      </c>
      <c r="K77" s="12">
        <f t="shared" si="31"/>
        <v>0</v>
      </c>
      <c r="L77" s="44">
        <f t="shared" ref="L77" si="34">SUM(L78:L79)</f>
        <v>0</v>
      </c>
      <c r="M77" s="44">
        <f t="shared" si="31"/>
        <v>0</v>
      </c>
      <c r="N77" s="12">
        <f t="shared" si="30"/>
        <v>0</v>
      </c>
    </row>
    <row r="78" spans="1:14" x14ac:dyDescent="0.25">
      <c r="A78" s="4" t="s">
        <v>72</v>
      </c>
      <c r="B78" s="30">
        <v>0</v>
      </c>
      <c r="C78" s="30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47">
        <v>0</v>
      </c>
      <c r="M78" s="47">
        <v>0</v>
      </c>
      <c r="N78" s="14">
        <f t="shared" si="30"/>
        <v>0</v>
      </c>
    </row>
    <row r="79" spans="1:14" x14ac:dyDescent="0.25">
      <c r="A79" s="4" t="s">
        <v>73</v>
      </c>
      <c r="B79" s="30">
        <v>0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47">
        <v>0</v>
      </c>
      <c r="M79" s="47">
        <v>0</v>
      </c>
      <c r="N79" s="14">
        <f t="shared" si="30"/>
        <v>0</v>
      </c>
    </row>
    <row r="80" spans="1:14" x14ac:dyDescent="0.25">
      <c r="A80" s="3" t="s">
        <v>74</v>
      </c>
      <c r="B80" s="12">
        <f>SUM(B81:B81)</f>
        <v>0</v>
      </c>
      <c r="C80" s="12">
        <f t="shared" ref="C80:M80" si="35">SUM(C81:C81)</f>
        <v>0</v>
      </c>
      <c r="D80" s="12">
        <f t="shared" ref="D80" si="36">SUM(D81:D81)</f>
        <v>0</v>
      </c>
      <c r="E80" s="12">
        <f t="shared" si="35"/>
        <v>0</v>
      </c>
      <c r="F80" s="12">
        <f t="shared" si="35"/>
        <v>0</v>
      </c>
      <c r="G80" s="12">
        <f t="shared" ref="G80" si="37">SUM(G81:G81)</f>
        <v>0</v>
      </c>
      <c r="H80" s="12">
        <f t="shared" si="35"/>
        <v>0</v>
      </c>
      <c r="I80" s="12">
        <f t="shared" si="35"/>
        <v>0</v>
      </c>
      <c r="J80" s="12">
        <f t="shared" si="35"/>
        <v>0</v>
      </c>
      <c r="K80" s="12">
        <f t="shared" si="35"/>
        <v>0</v>
      </c>
      <c r="L80" s="44">
        <f t="shared" ref="L80" si="38">SUM(L81:L81)</f>
        <v>0</v>
      </c>
      <c r="M80" s="44">
        <f t="shared" si="35"/>
        <v>0</v>
      </c>
      <c r="N80" s="12">
        <f t="shared" si="30"/>
        <v>0</v>
      </c>
    </row>
    <row r="81" spans="1:14" x14ac:dyDescent="0.25">
      <c r="A81" s="4" t="s">
        <v>75</v>
      </c>
      <c r="B81" s="30">
        <v>0</v>
      </c>
      <c r="C81" s="30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47">
        <v>0</v>
      </c>
      <c r="M81" s="47">
        <v>0</v>
      </c>
      <c r="N81" s="14">
        <f t="shared" si="30"/>
        <v>0</v>
      </c>
    </row>
    <row r="82" spans="1:14" s="19" customFormat="1" x14ac:dyDescent="0.25">
      <c r="A82" s="23" t="s">
        <v>65</v>
      </c>
      <c r="B82" s="24">
        <f>B9+B15+B25+B35+B44+B51+B61+B66+B69+B74+B77+B80</f>
        <v>12344269.91</v>
      </c>
      <c r="C82" s="24">
        <f t="shared" ref="C82:M82" si="39">C9+C15+C25+C35+C44+C51+C61+C66+C69+C74+C77+C80</f>
        <v>32301647.189999998</v>
      </c>
      <c r="D82" s="24">
        <f t="shared" si="39"/>
        <v>26192624.740199998</v>
      </c>
      <c r="E82" s="24">
        <f t="shared" si="39"/>
        <v>26270580.099999998</v>
      </c>
      <c r="F82" s="24">
        <f t="shared" si="39"/>
        <v>40762611.080000006</v>
      </c>
      <c r="G82" s="24">
        <f>G9+G15+G25+G35+G44+G51+G61+G66+G69+G74+G77+G80</f>
        <v>42534776.483240001</v>
      </c>
      <c r="H82" s="24">
        <f t="shared" si="39"/>
        <v>33587066.721999995</v>
      </c>
      <c r="I82" s="24">
        <f t="shared" si="39"/>
        <v>37434987.18</v>
      </c>
      <c r="J82" s="24">
        <f t="shared" si="39"/>
        <v>46813762.009999998</v>
      </c>
      <c r="K82" s="24">
        <f t="shared" si="39"/>
        <v>31073279.370000001</v>
      </c>
      <c r="L82" s="56">
        <f>L9+L15+L25+L35+L44+L51+L61+L66+L69+L74+L77+L80</f>
        <v>72167830.109999985</v>
      </c>
      <c r="M82" s="56">
        <f t="shared" si="39"/>
        <v>136320165.53999996</v>
      </c>
      <c r="N82" s="24">
        <f>N9+N15+N25+N35+N44+N51+N61+N66+N69+N74+N77+N80-0.01</f>
        <v>537803600.42544007</v>
      </c>
    </row>
    <row r="83" spans="1:14" x14ac:dyDescent="0.25">
      <c r="N83" s="36"/>
    </row>
    <row r="84" spans="1:14" ht="15.75" x14ac:dyDescent="0.25">
      <c r="A84" s="27"/>
      <c r="M84" s="36"/>
      <c r="N84" s="14"/>
    </row>
    <row r="85" spans="1:14" x14ac:dyDescent="0.25">
      <c r="A85" s="18" t="s">
        <v>100</v>
      </c>
      <c r="M85" s="36"/>
    </row>
    <row r="86" spans="1:14" x14ac:dyDescent="0.25">
      <c r="A86" s="18" t="s">
        <v>101</v>
      </c>
      <c r="M86" s="41"/>
    </row>
    <row r="87" spans="1:14" x14ac:dyDescent="0.25">
      <c r="A87" s="18" t="s">
        <v>102</v>
      </c>
      <c r="M87" s="41"/>
    </row>
  </sheetData>
  <mergeCells count="5">
    <mergeCell ref="A2:N2"/>
    <mergeCell ref="A3:N3"/>
    <mergeCell ref="A4:N4"/>
    <mergeCell ref="A5:N5"/>
    <mergeCell ref="A1:N1"/>
  </mergeCells>
  <pageMargins left="0.23622047244094491" right="0.15748031496062992" top="0.27559055118110237" bottom="0.55118110236220474" header="0.15748031496062992" footer="0.27559055118110237"/>
  <pageSetup paperSize="5" scale="55" orientation="landscape" horizontalDpi="4294967295" verticalDpi="4294967295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Ejecución </vt:lpstr>
      <vt:lpstr>'P1 Presupuesto Aprobado'!Títulos_a_imprimir</vt:lpstr>
      <vt:lpstr>'P2 Presupuesto Aprobado-Ejec '!Títulos_a_imprimir</vt:lpstr>
      <vt:lpstr>'P3 Ejecución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Luis Manuel Pucheu Cordero</cp:lastModifiedBy>
  <cp:lastPrinted>2023-01-10T15:54:18Z</cp:lastPrinted>
  <dcterms:created xsi:type="dcterms:W3CDTF">2021-07-29T18:58:50Z</dcterms:created>
  <dcterms:modified xsi:type="dcterms:W3CDTF">2023-01-10T20:38:40Z</dcterms:modified>
</cp:coreProperties>
</file>